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rusch\Dropbox\2p-team\Produktreppen\Lead-Magneten\"/>
    </mc:Choice>
  </mc:AlternateContent>
  <xr:revisionPtr revIDLastSave="0" documentId="13_ncr:1_{E1850603-DE67-44C5-B52E-50E0FBF76FC8}" xr6:coauthVersionLast="47" xr6:coauthVersionMax="47" xr10:uidLastSave="{00000000-0000-0000-0000-000000000000}"/>
  <workbookProtection workbookAlgorithmName="SHA-512" workbookHashValue="ohkIJrCFSdQgeTPHTxT8W0LWs6mt/xAki3veNFkqL7NFT22J9oNkG70pvk5H4yHmD7I64c35MKT5/G8dd/2BSQ==" workbookSaltValue="fZV0SPdbzwVOjvP6MSsCyQ==" workbookSpinCount="100000" lockStructure="1"/>
  <bookViews>
    <workbookView xWindow="-120" yWindow="-120" windowWidth="29040" windowHeight="15720" xr2:uid="{B8359DD5-4680-4440-82CC-EE8182262F03}"/>
  </bookViews>
  <sheets>
    <sheet name="Quick Sales Check"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3" l="1"/>
  <c r="I45" i="3" s="1"/>
  <c r="I34" i="3"/>
  <c r="I32" i="3"/>
  <c r="I31" i="3"/>
  <c r="I28" i="3"/>
  <c r="I27" i="3"/>
  <c r="I24" i="3"/>
  <c r="I23" i="3"/>
  <c r="I22" i="3"/>
  <c r="I20" i="3"/>
  <c r="I19" i="3"/>
  <c r="N10" i="3"/>
  <c r="I40" i="3"/>
  <c r="N28" i="3"/>
  <c r="I55" i="3" s="1"/>
  <c r="N27" i="3"/>
  <c r="N25" i="3"/>
  <c r="N23" i="3"/>
  <c r="N20" i="3"/>
  <c r="N18" i="3"/>
  <c r="N16" i="3"/>
  <c r="I52" i="3" l="1"/>
  <c r="N21" i="3"/>
  <c r="I48" i="3" s="1"/>
</calcChain>
</file>

<file path=xl/sharedStrings.xml><?xml version="1.0" encoding="utf-8"?>
<sst xmlns="http://schemas.openxmlformats.org/spreadsheetml/2006/main" count="76" uniqueCount="71">
  <si>
    <t>Leads</t>
  </si>
  <si>
    <t>Opportunities</t>
  </si>
  <si>
    <t>Rückblick</t>
  </si>
  <si>
    <t>Planung FY</t>
  </si>
  <si>
    <t>Strategie</t>
  </si>
  <si>
    <t>Zwischenberechnungen</t>
  </si>
  <si>
    <t>%</t>
  </si>
  <si>
    <t>MQL neu/ SQL</t>
  </si>
  <si>
    <t>Opp Conversion (SQL zu Deals)</t>
  </si>
  <si>
    <t>Wachstum geplant Umsatz Neukunden</t>
  </si>
  <si>
    <t>NB Neu/ NBUmstaz alt</t>
  </si>
  <si>
    <t>ASP letztes FY</t>
  </si>
  <si>
    <t>Quartale noch zu gehen in aktuellem FY</t>
  </si>
  <si>
    <t>4 Quartale - E18</t>
  </si>
  <si>
    <t>geplante / alte</t>
  </si>
  <si>
    <t>Vergleich  Lead/ Umsatz</t>
  </si>
  <si>
    <t>ASP der offenen Opps</t>
  </si>
  <si>
    <t>Umsatz pro Quartal geplant</t>
  </si>
  <si>
    <t>Hintergrundfragen</t>
  </si>
  <si>
    <t>ASP VorjahrNB Umsatz / Deals</t>
  </si>
  <si>
    <t>Quick Sales Check</t>
  </si>
  <si>
    <t>Ihre Quick Sales Check Ergebnisse</t>
  </si>
  <si>
    <t>Sales Organisation</t>
  </si>
  <si>
    <r>
      <t xml:space="preserve">Gibt es einen definierten Sales-Prozess, welcher in Phasen aufgeteilt ist? Antwort: </t>
    </r>
    <r>
      <rPr>
        <b/>
        <sz val="11"/>
        <color theme="1"/>
        <rFont val="Aptos Narrow"/>
        <family val="2"/>
        <scheme val="minor"/>
      </rPr>
      <t>Ja / Nein</t>
    </r>
  </si>
  <si>
    <r>
      <t xml:space="preserve">Gibt es ein CRM System? Antwort: </t>
    </r>
    <r>
      <rPr>
        <b/>
        <sz val="11"/>
        <color theme="1"/>
        <rFont val="Aptos Narrow"/>
        <family val="2"/>
        <scheme val="minor"/>
      </rPr>
      <t>Ja/Nein</t>
    </r>
  </si>
  <si>
    <r>
      <t xml:space="preserve">In welchem Quartal stehen Sie aktuell? Antwort: </t>
    </r>
    <r>
      <rPr>
        <b/>
        <sz val="11"/>
        <color theme="1"/>
        <rFont val="Aptos Narrow"/>
        <scheme val="minor"/>
      </rPr>
      <t>1,2,3 oder 4</t>
    </r>
  </si>
  <si>
    <r>
      <t xml:space="preserve">Gibt es Zielvereinbarungen mit Ihren Sales-Mitarbeitern? Antwort: </t>
    </r>
    <r>
      <rPr>
        <b/>
        <sz val="11"/>
        <color theme="1"/>
        <rFont val="Aptos Narrow"/>
        <family val="2"/>
        <scheme val="minor"/>
      </rPr>
      <t>Ja/Nein</t>
    </r>
  </si>
  <si>
    <r>
      <t xml:space="preserve">Gibt es Montas- oder Quartals-Ziele für Ihre Sales-Mitarbeiter? Antwort: </t>
    </r>
    <r>
      <rPr>
        <b/>
        <sz val="11"/>
        <color theme="1"/>
        <rFont val="Aptos Narrow"/>
        <family val="2"/>
        <scheme val="minor"/>
      </rPr>
      <t>Ja/Nein</t>
    </r>
  </si>
  <si>
    <r>
      <t>Wie oft im FY gibt es Aus- und Weiterbildungen im Sales für Ihr Sales Team? Antwort:</t>
    </r>
    <r>
      <rPr>
        <b/>
        <sz val="11"/>
        <color theme="1"/>
        <rFont val="Aptos Narrow"/>
        <scheme val="minor"/>
      </rPr>
      <t xml:space="preserve"> Ihre Zahl</t>
    </r>
  </si>
  <si>
    <r>
      <t xml:space="preserve">Wie viele Sales-Meetings oder Calls gibt es im FY in denen Opportunities besprochen werden? Antwort: </t>
    </r>
    <r>
      <rPr>
        <b/>
        <sz val="11"/>
        <color theme="1"/>
        <rFont val="Aptos Narrow"/>
        <scheme val="minor"/>
      </rPr>
      <t>Ihre Zahl</t>
    </r>
  </si>
  <si>
    <r>
      <t>Wie viele Leads (MQL) sind in diesem FY geplant? Antwort:</t>
    </r>
    <r>
      <rPr>
        <b/>
        <sz val="11"/>
        <color theme="1"/>
        <rFont val="Aptos Narrow"/>
        <scheme val="minor"/>
      </rPr>
      <t xml:space="preserve"> Ihre Zahl</t>
    </r>
  </si>
  <si>
    <r>
      <t xml:space="preserve">Wie viele Leads (MQL) sind aktuell in der Pipeline? Antwort: </t>
    </r>
    <r>
      <rPr>
        <b/>
        <sz val="11"/>
        <color theme="1"/>
        <rFont val="Aptos Narrow"/>
        <scheme val="minor"/>
      </rPr>
      <t>Ihre Zahl</t>
    </r>
  </si>
  <si>
    <r>
      <t xml:space="preserve">Wie viele Neukunden wurden bisher in diesem FY gewonnen? Antwort: </t>
    </r>
    <r>
      <rPr>
        <b/>
        <sz val="11"/>
        <color theme="1"/>
        <rFont val="Aptos Narrow"/>
        <scheme val="minor"/>
      </rPr>
      <t>Ihre Zahl</t>
    </r>
  </si>
  <si>
    <r>
      <t xml:space="preserve">Wie viel Neukunden-Umsatz wurde im aktuellen FY erzielt? Antwort: </t>
    </r>
    <r>
      <rPr>
        <b/>
        <sz val="11"/>
        <color theme="1"/>
        <rFont val="Aptos Narrow"/>
        <scheme val="minor"/>
      </rPr>
      <t>Ihre Zahl</t>
    </r>
  </si>
  <si>
    <r>
      <t xml:space="preserve">Wie viele Opportunities (SQL) sind aktuell in der Pipeline für dieses FY? Antwort: </t>
    </r>
    <r>
      <rPr>
        <b/>
        <sz val="11"/>
        <color theme="1"/>
        <rFont val="Aptos Narrow"/>
        <scheme val="minor"/>
      </rPr>
      <t>Ihre Zahl</t>
    </r>
  </si>
  <si>
    <r>
      <t xml:space="preserve">Wie ist die aktuelle Umsatz-Summe aus den Opportunities (SQL) in der Pipeline für dieses FY? Antwort: </t>
    </r>
    <r>
      <rPr>
        <b/>
        <sz val="11"/>
        <color theme="1"/>
        <rFont val="Aptos Narrow"/>
        <scheme val="minor"/>
      </rPr>
      <t>Ihre Netto-Umsatzsumme in EUR</t>
    </r>
  </si>
  <si>
    <r>
      <t xml:space="preserve">Wie viele Neukunden wurden im letzten FY (Fiscal Year) gewonnen? Antwort: </t>
    </r>
    <r>
      <rPr>
        <b/>
        <sz val="11"/>
        <color theme="1"/>
        <rFont val="Aptos Narrow"/>
        <scheme val="minor"/>
      </rPr>
      <t>Ihre Zahl</t>
    </r>
  </si>
  <si>
    <r>
      <t xml:space="preserve">Wie viele Leads (MQL) wurden im letzten FY (Fiscal Year) generiert? Antwort: </t>
    </r>
    <r>
      <rPr>
        <b/>
        <sz val="11"/>
        <color theme="1"/>
        <rFont val="Aptos Narrow"/>
        <scheme val="minor"/>
      </rPr>
      <t>Ihre Zahl</t>
    </r>
  </si>
  <si>
    <r>
      <t xml:space="preserve">Wie viele Leads (MQL) gingen im letzten FY (Fiscal Year) in den Vertriebsprozess (SQL)? Antwort: </t>
    </r>
    <r>
      <rPr>
        <b/>
        <sz val="11"/>
        <color theme="1"/>
        <rFont val="Aptos Narrow"/>
        <scheme val="minor"/>
      </rPr>
      <t>Ihre Zahl</t>
    </r>
  </si>
  <si>
    <r>
      <t xml:space="preserve">Welcher Neukunden-Umsatz wurde im letzten FY (Fiscal Year) erzielt? Antwort: </t>
    </r>
    <r>
      <rPr>
        <b/>
        <sz val="11"/>
        <color theme="1"/>
        <rFont val="Aptos Narrow"/>
        <scheme val="minor"/>
      </rPr>
      <t>Ihre Zahl</t>
    </r>
  </si>
  <si>
    <r>
      <t xml:space="preserve">Welcher Neukunden-Umsatz ist im aktuellen FY geplant? Antwort: </t>
    </r>
    <r>
      <rPr>
        <b/>
        <sz val="11"/>
        <color theme="1"/>
        <rFont val="Aptos Narrow"/>
        <scheme val="minor"/>
      </rPr>
      <t>Ihre Zahl</t>
    </r>
  </si>
  <si>
    <r>
      <t>Wie viele Neukunden sollen im aktuellen FY gewonnen werden? Antwort:</t>
    </r>
    <r>
      <rPr>
        <b/>
        <sz val="11"/>
        <color theme="1"/>
        <rFont val="Aptos Narrow"/>
        <scheme val="minor"/>
      </rPr>
      <t xml:space="preserve"> Ihre Zahl</t>
    </r>
  </si>
  <si>
    <r>
      <t>Auf einer Skala von 1-10 (1 ist schlecht, 10 ist top), wie bewerten Sie Ihre Sales-Strategie für die kommenden</t>
    </r>
    <r>
      <rPr>
        <b/>
        <sz val="11"/>
        <color theme="1"/>
        <rFont val="Aptos Narrow"/>
        <scheme val="minor"/>
      </rPr>
      <t xml:space="preserve"> 2 </t>
    </r>
    <r>
      <rPr>
        <sz val="11"/>
        <color theme="1"/>
        <rFont val="Aptos Narrow"/>
        <family val="2"/>
        <scheme val="minor"/>
      </rPr>
      <t xml:space="preserve">Jahre? Antwort: </t>
    </r>
    <r>
      <rPr>
        <b/>
        <sz val="11"/>
        <color theme="1"/>
        <rFont val="Aptos Narrow"/>
        <scheme val="minor"/>
      </rPr>
      <t>1-10</t>
    </r>
  </si>
  <si>
    <r>
      <t xml:space="preserve">Auf einer Skala von 1-10 (1 ist schlecht, 10 ist top), wie bewerten Sie Ihre Sales-Strategie für die kommenden </t>
    </r>
    <r>
      <rPr>
        <b/>
        <sz val="11"/>
        <color theme="1"/>
        <rFont val="Aptos Narrow"/>
        <scheme val="minor"/>
      </rPr>
      <t>5</t>
    </r>
    <r>
      <rPr>
        <sz val="11"/>
        <color theme="1"/>
        <rFont val="Aptos Narrow"/>
        <family val="2"/>
        <scheme val="minor"/>
      </rPr>
      <t xml:space="preserve"> Jahre? Antwort: </t>
    </r>
    <r>
      <rPr>
        <b/>
        <sz val="11"/>
        <color theme="1"/>
        <rFont val="Aptos Narrow"/>
        <scheme val="minor"/>
      </rPr>
      <t>1-10</t>
    </r>
  </si>
  <si>
    <t>Fragen zur aktuellen Pipeline für dieses FY</t>
  </si>
  <si>
    <t>Aus-/ und Weiterbildung</t>
  </si>
  <si>
    <t>Lead-Versorgung Vorjahr</t>
  </si>
  <si>
    <t>ASP Dynamik aktuell und im Vorjahr</t>
  </si>
  <si>
    <t>Wir haben die Frage nach einem definierten Sales-Prozess gestellt. Ein solcher Prozess gewährleistet eine einheitliche Vorgehensweise für alle am Verkaufsprozess beteiligten Personen. Er erleichtert das Forecasting sowie die gesamte Verkaufsplanung und ist zudem unverzichtbar für eine effektive Teamsteuerung.</t>
  </si>
  <si>
    <t xml:space="preserve">Ein CRM-System bildet die zentrale Basis für alle Aktivitäten im Verkauf. Im Gegensatz zu einfachen Kundeninformationssystemen bietet ein CRM weit mehr: Es unterstützt nicht nur bei der Verkaufsplanung und Leadgenerierung, sondern optimiert auch den gesamten Verkaufsprozess – sowohl bei der Neukundenakquise als auch im Bestandskundenmanagement.
</t>
  </si>
  <si>
    <t>Zielvereinbarungen im Sales-Team legen klar fest, worauf es im aktuellen Geschäftsjahr ankommt. Dadurch wird der Fokus auf die wesentlichen Ergebnisse gerichtet. Übrigens müssen Zielvereinbarungen nicht immer monetärer Natur sein.</t>
  </si>
  <si>
    <t>Die Festlegung von Zielvereinbarungen auf unterjährige Perioden reduziert den Druck am Jahresende und führt idealerweise zu einer gleichmäßigen Umsatzentwicklung über das gesamte Geschäftsjahr.</t>
  </si>
  <si>
    <t>Kunden, die Sie bereits vor langer Zeit gewonnen haben, sind von großer Bedeutung. Neue Kunden zu gewinnen ist schwieriger, als Umsätze mit bestehenden Kunden zu steigern. Um dauerhaft zufriedene Kunden zu binden und weiteres Umsatzpotenzial zu erschließen, empfehlen wir einen Bestandskundenplan, in den auch das Sales-Team aktiv eingebunden wird.</t>
  </si>
  <si>
    <t>Gute Mitarbeiter im Sales zu finden ist eine Herausforderung. Haben Sie jedoch erstklassige Vertriebsmitarbeiter im Team, empfehlen wir regelmäßige Weiterbildungen. Dies stärkt die Mitarbeiterbindung und hält Ihr Team im dynamischen Umfeld stets "fit".</t>
  </si>
  <si>
    <t>Verkaufschancen durchlaufen viele Phasen, in denen zahlreiche Aspekte berücksichtigt werden müssen. Ein regelmäßiger Austausch schafft die Möglichkeit für ein Sparring, bei dem nichts übersehen wird, wertvolle Tipps gegeben und gemeinsam Optimierungsschritte erarbeitet werden können. Aufgrund der Komplexität laufender Verkaufschancen sollte der Rhythmus dieses Austauschs festgelegt werden.</t>
  </si>
  <si>
    <t>Ihre Selbsteinschätzung auf der Skala hilft Ihnen, Ihre strategische Ausrichtung ehrlich zu hinterfragen. Eine Planung über zwei Jahre ermöglicht es Ihnen, klare Prioritäten zu setzen, die richtigen Stakeholder einzubinden und die Machbarkeit der Vorhaben zu überprüfen.</t>
  </si>
  <si>
    <t>Eine langfristige Strategie gibt Ihnen die Möglichkeit, eine klare Vision zu formulieren und das nötige Team auf dieser Reise mitzunehmen. Ihre ehrliche Selbsteinschätzung auf dieser Skala zeigt auf, an welchen Bereichen Sie und Ihr Team arbeiten sollten.</t>
  </si>
  <si>
    <t>Leads sind der Samen für eine erfolgreiche Ernte. Je mehr Leads (Verkaufschancen) Sie aktiv generieren, desto höher ist die Wahrscheinlichkeit, Ihre Umsatzziele zu erreichen. Dabei analysieren wir Ihre Antworten zu den Fragen 2 und 3 im Hinblick auf die im Vorjahr generierten Leads und wie viele davon in den Verkaufsprozess überführt wurden. In der Regel beginnt der Verkaufsprozess mit einer Discovery-Phase durch das Vertriebsteam – ab diesem Punkt sprechen wir von einem Sales Qualified Lead (SQL).</t>
  </si>
  <si>
    <t>"Ergebnisse folgen dem Anspruch" – wenn alles gut läuft, trifft das zu. Unternehmen, die über einen längeren Zeitraum kein Wachstum verzeichnen, sind in der Regel nicht gesund und erfordern dringendes Handeln. Für ein gesundes Unternehmen setzen wir einen Wachstumsplan von mindestens 8 % im Neukundenumsatz an.</t>
  </si>
  <si>
    <t>Der Vergleich des durchschnittlichen Verkaufspreises (ASP) des Vorjahres mit dem aktuellen ASP, der sich aus den in diesem Geschäftsjahr verkauften Projekten ergibt, dient zur Beobachtung des Marktes und der Vertriebsleistung. Sinkt der ASP, sollte eine detaillierte Analyse erfolgen. Weicht der ASP aus den aktuellen abgeschlossenen Projekten signifikant vom Vorjahreswert ab, hat dies direkten Einfluss auf die Umsatz- und Leadplanung.</t>
  </si>
  <si>
    <t>Gerade beim Verkauf von Lösungen mit langen Verkaufszyklen besteht die Gefahr, zu viel Hoffnung auf das Ende des Geschäftsjahres zu setzen. Um einen konstanten Umsatzfluss zu erreichen, sollten die Vertriebsprozesse unabhängig vom Geschäftsjahresende kontinuierlich durchlaufen werden. Ein gleichmäßiger Umsatz über das Jahr sorgt nicht nur für einen besseren Schlaf, sondern auch für eine konstante Auslastung der Teams, ohne sie zu überlasten.</t>
  </si>
  <si>
    <r>
      <t xml:space="preserve">Wie oft </t>
    </r>
    <r>
      <rPr>
        <sz val="11"/>
        <color theme="1"/>
        <rFont val="Aptos Narrow (Textkörper)"/>
      </rPr>
      <t>im</t>
    </r>
    <r>
      <rPr>
        <sz val="11"/>
        <color rgb="FFFF0000"/>
        <rFont val="Aptos Narrow (Textkörper)"/>
      </rPr>
      <t xml:space="preserve"> </t>
    </r>
    <r>
      <rPr>
        <sz val="11"/>
        <color theme="1"/>
        <rFont val="Aptos Narrow"/>
        <family val="2"/>
        <scheme val="minor"/>
      </rPr>
      <t xml:space="preserve">FY steht Ihr Sales-Team in direktem Kontakt mit Bestandskunden? Antwort: </t>
    </r>
    <r>
      <rPr>
        <b/>
        <sz val="11"/>
        <color theme="1"/>
        <rFont val="Aptos Narrow"/>
        <scheme val="minor"/>
      </rPr>
      <t>Ihre Zahl</t>
    </r>
  </si>
  <si>
    <t>Wachstum Leads zu Vorjahr vs. Wachstum Umsatz</t>
  </si>
  <si>
    <t>Aktueller ASP laufendes FY</t>
  </si>
  <si>
    <t>Bitte ausfüllen</t>
  </si>
  <si>
    <t>Ergebnisse des Quick Sales Check auf Basis Ihrer Angaben</t>
  </si>
  <si>
    <t>Ähnlich wie bei den Leads betrachten wir nun die echten Verkaufs Opportunities also Verkaufschancen, die bereits aktiv vom Sales-Team bearbeitet werden (in der Regel ab der Discovery-Phase). Diese Conversion-Rate ist entscheidend für die Planung der benötigten Lead-Anzahl und für die Berechnung unterjähriger Ziele. Sie bezieht sich auf den Anteil der Leads, die zu einem erfolgreichen Abschluss geführt haben. Neben der mathematischen Analyse liefert sie wertvolle Einblicke in die Vertriebsqualität. Wir orientieren uns in der Analyse an Benchmarks vergleichbarer Unternehmen</t>
  </si>
  <si>
    <t xml:space="preserve"> Opportunity-Situation Vorjahr</t>
  </si>
  <si>
    <t>Um mit Neukunden nachhaltig zu wachsen, müssen die geplanten Aktivitäten zur Leadgenerierung mit den Zielen des Umsatzwachstums tenedenziell übereinstimmen.</t>
  </si>
  <si>
    <t>Wachstums-Situation Vorjahr zum laufenden FY</t>
  </si>
  <si>
    <t>Konstanz der Umsätz in den Quartalen des aktuellen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</si>
</sst>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1">
    <font>
      <sz val="11"/>
      <color theme="1"/>
      <name val="Aptos Narrow"/>
      <family val="2"/>
      <scheme val="minor"/>
    </font>
    <font>
      <b/>
      <sz val="11"/>
      <color theme="1"/>
      <name val="Aptos Narrow"/>
      <family val="2"/>
      <scheme val="minor"/>
    </font>
    <font>
      <b/>
      <sz val="18"/>
      <color theme="1"/>
      <name val="Aptos Narrow"/>
      <family val="2"/>
      <scheme val="minor"/>
    </font>
    <font>
      <sz val="14"/>
      <color theme="1"/>
      <name val="Aptos Narrow"/>
      <family val="2"/>
      <scheme val="minor"/>
    </font>
    <font>
      <b/>
      <u/>
      <sz val="22"/>
      <color theme="1"/>
      <name val="Aptos Narrow"/>
      <family val="2"/>
      <scheme val="minor"/>
    </font>
    <font>
      <u/>
      <sz val="11"/>
      <color theme="1"/>
      <name val="Aptos Narrow"/>
      <family val="2"/>
      <scheme val="minor"/>
    </font>
    <font>
      <b/>
      <sz val="11"/>
      <color theme="1"/>
      <name val="Aptos Narrow"/>
      <scheme val="minor"/>
    </font>
    <font>
      <sz val="11"/>
      <color rgb="FFFF0000"/>
      <name val="Aptos Narrow (Textkörper)"/>
    </font>
    <font>
      <sz val="11"/>
      <color theme="1"/>
      <name val="Aptos Narrow (Textkörper)"/>
    </font>
    <font>
      <sz val="11"/>
      <color theme="0"/>
      <name val="Aptos Narrow"/>
      <family val="2"/>
      <scheme val="minor"/>
    </font>
    <font>
      <b/>
      <sz val="18"/>
      <color theme="0"/>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4">
    <xf numFmtId="0" fontId="0" fillId="0" borderId="0" xfId="0"/>
    <xf numFmtId="0" fontId="0" fillId="4" borderId="0" xfId="0" applyFill="1" applyAlignment="1" applyProtection="1">
      <alignment horizontal="center" vertical="center"/>
      <protection locked="0"/>
    </xf>
    <xf numFmtId="0" fontId="0" fillId="2" borderId="8" xfId="0" applyFill="1" applyBorder="1" applyAlignment="1" applyProtection="1">
      <alignment horizontal="center" vertical="center"/>
      <protection locked="0"/>
    </xf>
    <xf numFmtId="164" fontId="0" fillId="2" borderId="8" xfId="0" applyNumberFormat="1" applyFill="1" applyBorder="1" applyAlignment="1" applyProtection="1">
      <alignment horizontal="center" vertical="center"/>
      <protection locked="0"/>
    </xf>
    <xf numFmtId="164" fontId="0" fillId="4" borderId="0" xfId="0" applyNumberFormat="1" applyFill="1" applyAlignment="1" applyProtection="1">
      <alignment horizontal="center" vertical="center"/>
      <protection locked="0"/>
    </xf>
    <xf numFmtId="0" fontId="0" fillId="0" borderId="0" xfId="0" applyProtection="1"/>
    <xf numFmtId="0" fontId="4" fillId="0" borderId="0" xfId="0" applyFont="1" applyProtection="1"/>
    <xf numFmtId="0" fontId="5" fillId="0" borderId="0" xfId="0" applyFont="1" applyProtection="1"/>
    <xf numFmtId="0" fontId="3" fillId="0" borderId="0" xfId="0" applyFont="1" applyAlignment="1" applyProtection="1">
      <alignment horizontal="center" vertical="center" wrapText="1"/>
    </xf>
    <xf numFmtId="0" fontId="2" fillId="0" borderId="0" xfId="0" applyFont="1" applyProtection="1"/>
    <xf numFmtId="0" fontId="1" fillId="3" borderId="0" xfId="0" applyFont="1" applyFill="1" applyProtection="1"/>
    <xf numFmtId="0" fontId="10" fillId="4" borderId="11" xfId="0" applyFont="1" applyFill="1" applyBorder="1" applyProtection="1"/>
    <xf numFmtId="0" fontId="9" fillId="4" borderId="12" xfId="0" applyFont="1" applyFill="1" applyBorder="1" applyProtection="1"/>
    <xf numFmtId="0" fontId="9" fillId="4" borderId="13" xfId="0" applyFont="1" applyFill="1" applyBorder="1" applyProtection="1"/>
    <xf numFmtId="0" fontId="1" fillId="0" borderId="0" xfId="0" applyFont="1" applyProtection="1"/>
    <xf numFmtId="0" fontId="0" fillId="4" borderId="0" xfId="0" applyFill="1" applyAlignment="1" applyProtection="1">
      <alignment horizontal="center" vertical="center"/>
    </xf>
    <xf numFmtId="0" fontId="9" fillId="4" borderId="14" xfId="0" applyFont="1" applyFill="1" applyBorder="1" applyProtection="1"/>
    <xf numFmtId="0" fontId="9" fillId="4" borderId="0" xfId="0" applyFont="1" applyFill="1" applyBorder="1" applyProtection="1"/>
    <xf numFmtId="0" fontId="9" fillId="4" borderId="15" xfId="0" applyFont="1" applyFill="1" applyBorder="1" applyProtection="1"/>
    <xf numFmtId="0" fontId="9" fillId="4" borderId="14" xfId="0" applyFont="1" applyFill="1" applyBorder="1" applyProtection="1"/>
    <xf numFmtId="0" fontId="9" fillId="4" borderId="0" xfId="0" applyFont="1" applyFill="1" applyBorder="1" applyProtection="1"/>
    <xf numFmtId="0" fontId="9" fillId="4" borderId="15" xfId="0" applyFont="1" applyFill="1" applyBorder="1" applyProtection="1"/>
    <xf numFmtId="0" fontId="0" fillId="0" borderId="1" xfId="0" applyBorder="1" applyProtection="1"/>
    <xf numFmtId="0" fontId="1" fillId="0" borderId="1" xfId="0" applyFont="1" applyBorder="1" applyProtection="1"/>
    <xf numFmtId="0" fontId="0" fillId="0" borderId="3" xfId="0" applyBorder="1" applyProtection="1"/>
    <xf numFmtId="0" fontId="0" fillId="4" borderId="0" xfId="0" applyFill="1" applyProtection="1"/>
    <xf numFmtId="2"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0" fillId="0" borderId="3" xfId="0" applyBorder="1" applyAlignment="1" applyProtection="1">
      <alignment horizontal="left" vertical="top" wrapText="1"/>
    </xf>
    <xf numFmtId="0" fontId="2" fillId="0" borderId="1" xfId="0" applyFont="1" applyBorder="1" applyProtection="1"/>
    <xf numFmtId="0" fontId="0" fillId="0" borderId="1" xfId="0" applyBorder="1" applyProtection="1"/>
    <xf numFmtId="164" fontId="9" fillId="4" borderId="0" xfId="0" applyNumberFormat="1" applyFont="1" applyFill="1" applyBorder="1" applyAlignment="1" applyProtection="1">
      <alignment horizontal="center" vertical="center"/>
    </xf>
    <xf numFmtId="0" fontId="1" fillId="0" borderId="6" xfId="0" applyFont="1" applyBorder="1" applyProtection="1"/>
    <xf numFmtId="0" fontId="0" fillId="0" borderId="7" xfId="0" applyBorder="1" applyProtection="1"/>
    <xf numFmtId="0" fontId="0" fillId="0" borderId="0" xfId="0" applyAlignment="1" applyProtection="1">
      <alignment horizontal="center" vertical="center"/>
    </xf>
    <xf numFmtId="0" fontId="0" fillId="0" borderId="1" xfId="0" applyBorder="1" applyAlignment="1" applyProtection="1">
      <alignment horizontal="left" vertical="top" wrapText="1"/>
    </xf>
    <xf numFmtId="0" fontId="0" fillId="0" borderId="1" xfId="0" applyBorder="1" applyAlignment="1" applyProtection="1">
      <alignment horizontal="center" vertical="center" wrapText="1"/>
    </xf>
    <xf numFmtId="2" fontId="9" fillId="4" borderId="0" xfId="0" applyNumberFormat="1" applyFont="1" applyFill="1" applyBorder="1" applyAlignment="1" applyProtection="1">
      <alignment horizontal="center"/>
    </xf>
    <xf numFmtId="164" fontId="9" fillId="4" borderId="0" xfId="0" applyNumberFormat="1" applyFont="1" applyFill="1" applyBorder="1" applyAlignment="1" applyProtection="1">
      <alignment vertical="center"/>
    </xf>
    <xf numFmtId="0" fontId="9" fillId="4" borderId="14" xfId="0" applyFont="1" applyFill="1" applyBorder="1" applyAlignment="1" applyProtection="1">
      <alignment horizontal="left" vertical="top" wrapText="1"/>
    </xf>
    <xf numFmtId="0" fontId="9" fillId="4" borderId="16" xfId="0" applyFont="1" applyFill="1" applyBorder="1" applyProtection="1"/>
    <xf numFmtId="0" fontId="9" fillId="4" borderId="17" xfId="0" applyFont="1" applyFill="1" applyBorder="1" applyProtection="1"/>
    <xf numFmtId="0" fontId="9" fillId="4" borderId="18" xfId="0" applyFont="1" applyFill="1" applyBorder="1" applyProtection="1"/>
    <xf numFmtId="0" fontId="1" fillId="0" borderId="1" xfId="0" applyFont="1" applyBorder="1" applyAlignment="1" applyProtection="1">
      <alignment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2" xfId="0" applyBorder="1" applyAlignment="1" applyProtection="1">
      <alignment horizontal="left" vertical="top" wrapText="1"/>
    </xf>
    <xf numFmtId="0" fontId="1" fillId="0" borderId="1" xfId="0" applyFont="1" applyBorder="1" applyAlignment="1" applyProtection="1">
      <alignment horizontal="left" vertical="center" wrapText="1"/>
    </xf>
    <xf numFmtId="0" fontId="0" fillId="0" borderId="1" xfId="0" applyBorder="1" applyAlignment="1" applyProtection="1">
      <alignment horizontal="left" vertical="top" wrapText="1"/>
    </xf>
    <xf numFmtId="0" fontId="0" fillId="0" borderId="1" xfId="0" applyBorder="1" applyAlignment="1" applyProtection="1">
      <alignment horizontal="center" vertical="center"/>
    </xf>
    <xf numFmtId="0" fontId="1" fillId="0" borderId="4" xfId="0" applyFont="1" applyBorder="1" applyProtection="1"/>
    <xf numFmtId="0" fontId="1" fillId="0" borderId="3" xfId="0" applyFont="1" applyBorder="1" applyAlignment="1" applyProtection="1">
      <alignment horizontal="lef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cellXfs>
  <cellStyles count="1">
    <cellStyle name="Standard" xfId="0" builtinId="0"/>
  </cellStyles>
  <dxfs count="44">
    <dxf>
      <fill>
        <patternFill>
          <bgColor theme="1"/>
        </patternFill>
      </fill>
    </dxf>
    <dxf>
      <fill>
        <patternFill>
          <bgColor rgb="FF92D050"/>
        </patternFill>
      </fill>
    </dxf>
    <dxf>
      <fill>
        <patternFill>
          <bgColor rgb="FFFF0000"/>
        </patternFill>
      </fill>
    </dxf>
    <dxf>
      <fill>
        <patternFill>
          <bgColor theme="1"/>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rgb="FFFF0000"/>
        </patternFill>
      </fill>
    </dxf>
    <dxf>
      <fill>
        <patternFill>
          <bgColor rgb="FFFF0000"/>
        </patternFill>
      </fill>
    </dxf>
    <dxf>
      <fill>
        <patternFill>
          <bgColor theme="1"/>
        </patternFill>
      </fill>
    </dxf>
    <dxf>
      <fill>
        <patternFill>
          <bgColor rgb="FF92D050"/>
        </patternFill>
      </fill>
    </dxf>
    <dxf>
      <fill>
        <patternFill>
          <bgColor rgb="FFFF0000"/>
        </patternFill>
      </fill>
    </dxf>
    <dxf>
      <fill>
        <patternFill>
          <bgColor theme="1"/>
        </patternFill>
      </fill>
    </dxf>
    <dxf>
      <fill>
        <patternFill>
          <bgColor rgb="FF92D050"/>
        </patternFill>
      </fill>
    </dxf>
    <dxf>
      <fill>
        <patternFill>
          <bgColor theme="1"/>
        </patternFill>
      </fill>
    </dxf>
    <dxf>
      <fill>
        <patternFill>
          <bgColor rgb="FFFF0000"/>
        </patternFill>
      </fill>
    </dxf>
    <dxf>
      <fill>
        <patternFill>
          <bgColor rgb="FF92D050"/>
        </patternFill>
      </fill>
    </dxf>
    <dxf>
      <fill>
        <patternFill>
          <bgColor rgb="FFFF0000"/>
        </patternFill>
      </fill>
    </dxf>
    <dxf>
      <fill>
        <patternFill>
          <bgColor theme="1"/>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rgb="FFFF0000"/>
        </patternFill>
      </fill>
    </dxf>
    <dxf>
      <fill>
        <patternFill>
          <bgColor rgb="FF92D050"/>
        </patternFill>
      </fill>
    </dxf>
    <dxf>
      <fill>
        <patternFill>
          <bgColor theme="1"/>
        </patternFill>
      </fill>
    </dxf>
    <dxf>
      <fill>
        <patternFill>
          <bgColor rgb="FFFF0000"/>
        </patternFill>
      </fill>
    </dxf>
    <dxf>
      <fill>
        <patternFill>
          <bgColor rgb="FFFF0000"/>
        </patternFill>
      </fill>
    </dxf>
    <dxf>
      <fill>
        <patternFill>
          <bgColor rgb="FF92D050"/>
        </patternFill>
      </fill>
    </dxf>
    <dxf>
      <fill>
        <patternFill>
          <bgColor theme="1"/>
        </patternFill>
      </fill>
    </dxf>
    <dxf>
      <fill>
        <patternFill>
          <bgColor rgb="FF92D050"/>
        </patternFill>
      </fill>
    </dxf>
    <dxf>
      <fill>
        <patternFill>
          <bgColor rgb="FFFF0000"/>
        </patternFill>
      </fill>
    </dxf>
    <dxf>
      <fill>
        <patternFill>
          <bgColor theme="1"/>
        </patternFill>
      </fill>
    </dxf>
    <dxf>
      <fill>
        <patternFill>
          <bgColor rgb="FFFF0000"/>
        </patternFill>
      </fill>
    </dxf>
    <dxf>
      <fill>
        <patternFill>
          <bgColor rgb="FF92D050"/>
        </patternFill>
      </fill>
    </dxf>
    <dxf>
      <fill>
        <patternFill>
          <bgColor theme="1"/>
        </patternFill>
      </fill>
    </dxf>
    <dxf>
      <font>
        <b val="0"/>
        <i val="0"/>
        <color rgb="FF00B050"/>
      </font>
      <numFmt numFmtId="30" formatCode="@"/>
    </dxf>
    <dxf>
      <font>
        <b val="0"/>
        <i val="0"/>
        <color theme="0"/>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394139</xdr:colOff>
      <xdr:row>6</xdr:row>
      <xdr:rowOff>50050</xdr:rowOff>
    </xdr:from>
    <xdr:to>
      <xdr:col>4</xdr:col>
      <xdr:colOff>544287</xdr:colOff>
      <xdr:row>7</xdr:row>
      <xdr:rowOff>100099</xdr:rowOff>
    </xdr:to>
    <xdr:sp macro="" textlink="">
      <xdr:nvSpPr>
        <xdr:cNvPr id="2" name="Zusammenführen 1">
          <a:extLst>
            <a:ext uri="{FF2B5EF4-FFF2-40B4-BE49-F238E27FC236}">
              <a16:creationId xmlns:a16="http://schemas.microsoft.com/office/drawing/2014/main" id="{6BB67AA7-C0B8-40BF-577E-3275FFB52A59}"/>
            </a:ext>
          </a:extLst>
        </xdr:cNvPr>
        <xdr:cNvSpPr/>
      </xdr:nvSpPr>
      <xdr:spPr>
        <a:xfrm>
          <a:off x="7738868" y="2752710"/>
          <a:ext cx="150148" cy="237734"/>
        </a:xfrm>
        <a:prstGeom prst="flowChartMerge">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54429</xdr:colOff>
      <xdr:row>3</xdr:row>
      <xdr:rowOff>217714</xdr:rowOff>
    </xdr:from>
    <xdr:to>
      <xdr:col>3</xdr:col>
      <xdr:colOff>3906864</xdr:colOff>
      <xdr:row>4</xdr:row>
      <xdr:rowOff>870856</xdr:rowOff>
    </xdr:to>
    <xdr:sp macro="" textlink="">
      <xdr:nvSpPr>
        <xdr:cNvPr id="3" name="Textfeld 2">
          <a:extLst>
            <a:ext uri="{FF2B5EF4-FFF2-40B4-BE49-F238E27FC236}">
              <a16:creationId xmlns:a16="http://schemas.microsoft.com/office/drawing/2014/main" id="{53B8834D-4FAF-7BF8-C8DA-A5E39C699988}"/>
            </a:ext>
          </a:extLst>
        </xdr:cNvPr>
        <xdr:cNvSpPr txBox="1"/>
      </xdr:nvSpPr>
      <xdr:spPr>
        <a:xfrm>
          <a:off x="312734" y="971104"/>
          <a:ext cx="4648876" cy="1083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Finden Sie heraus, wo Sie im Vertrieb stehen. </a:t>
          </a:r>
        </a:p>
        <a:p>
          <a:endParaRPr lang="de-DE" sz="1100"/>
        </a:p>
        <a:p>
          <a:r>
            <a:rPr lang="de-DE" sz="1100"/>
            <a:t>Mit dem Quick Sales Check können Sie schnell eine erste Analyse durchführen.</a:t>
          </a:r>
        </a:p>
        <a:p>
          <a:endParaRPr lang="de-DE" sz="1100"/>
        </a:p>
        <a:p>
          <a:r>
            <a:rPr lang="de-DE" sz="1100"/>
            <a:t>Beantworten Sie einfach und anonym 22 Fragen und erhalten Sie direkt Ihre Analyseergebnisse sowie konkrete Handlungsempfehlungen.</a:t>
          </a:r>
        </a:p>
      </xdr:txBody>
    </xdr:sp>
    <xdr:clientData/>
  </xdr:twoCellAnchor>
  <xdr:twoCellAnchor>
    <xdr:from>
      <xdr:col>6</xdr:col>
      <xdr:colOff>807819</xdr:colOff>
      <xdr:row>3</xdr:row>
      <xdr:rowOff>40897</xdr:rowOff>
    </xdr:from>
    <xdr:to>
      <xdr:col>9</xdr:col>
      <xdr:colOff>922518</xdr:colOff>
      <xdr:row>4</xdr:row>
      <xdr:rowOff>917291</xdr:rowOff>
    </xdr:to>
    <xdr:sp macro="" textlink="">
      <xdr:nvSpPr>
        <xdr:cNvPr id="4" name="Textfeld 3">
          <a:extLst>
            <a:ext uri="{FF2B5EF4-FFF2-40B4-BE49-F238E27FC236}">
              <a16:creationId xmlns:a16="http://schemas.microsoft.com/office/drawing/2014/main" id="{C2DCD3F7-2195-EFFF-2626-1C923C018D15}"/>
            </a:ext>
          </a:extLst>
        </xdr:cNvPr>
        <xdr:cNvSpPr txBox="1"/>
      </xdr:nvSpPr>
      <xdr:spPr>
        <a:xfrm>
          <a:off x="10052988" y="794287"/>
          <a:ext cx="7993005" cy="130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Im Ergebnisbereich finden Sie erste Analyseergebnisse basierend auf Ihren Angaben. </a:t>
          </a:r>
        </a:p>
        <a:p>
          <a:endParaRPr lang="de-DE" sz="1100"/>
        </a:p>
        <a:p>
          <a:r>
            <a:rPr lang="de-DE" sz="1100"/>
            <a:t>Unsere Erfahrung aus zahlreichen Beratungsprojekten vergleichbarer Unternehmen ist in diese Analyse eingeflossen. Eine positive Rückmeldung wird in ‚grün‘ dargestellt, Optimierungspotenziale markieren wir in ‚rot‘. Bleiben Felder ‚schwarz‘, fehlen Angaben. </a:t>
          </a:r>
        </a:p>
        <a:p>
          <a:endParaRPr lang="de-DE" sz="1100"/>
        </a:p>
        <a:p>
          <a:r>
            <a:rPr lang="de-DE" sz="1100"/>
            <a:t>Der Quick Check liefert Ihnen eine schnelle Übersicht. Für detaillierte Analysen bieten wir umfangreiche Beratungspakete zu Festpreisen an: www.2pteam.ch</a:t>
          </a:r>
        </a:p>
      </xdr:txBody>
    </xdr:sp>
    <xdr:clientData/>
  </xdr:twoCellAnchor>
  <xdr:twoCellAnchor>
    <xdr:from>
      <xdr:col>3</xdr:col>
      <xdr:colOff>6274662</xdr:colOff>
      <xdr:row>3</xdr:row>
      <xdr:rowOff>215254</xdr:rowOff>
    </xdr:from>
    <xdr:to>
      <xdr:col>5</xdr:col>
      <xdr:colOff>118391</xdr:colOff>
      <xdr:row>4</xdr:row>
      <xdr:rowOff>150678</xdr:rowOff>
    </xdr:to>
    <xdr:sp macro="" textlink="">
      <xdr:nvSpPr>
        <xdr:cNvPr id="5" name="Textfeld 4">
          <a:extLst>
            <a:ext uri="{FF2B5EF4-FFF2-40B4-BE49-F238E27FC236}">
              <a16:creationId xmlns:a16="http://schemas.microsoft.com/office/drawing/2014/main" id="{8DE05C63-037E-A331-5C03-8208456C384C}"/>
            </a:ext>
          </a:extLst>
        </xdr:cNvPr>
        <xdr:cNvSpPr txBox="1"/>
      </xdr:nvSpPr>
      <xdr:spPr>
        <a:xfrm>
          <a:off x="7329408" y="968644"/>
          <a:ext cx="1205424" cy="365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info@2pteam.ch</a:t>
          </a:r>
        </a:p>
      </xdr:txBody>
    </xdr:sp>
    <xdr:clientData/>
  </xdr:twoCellAnchor>
  <xdr:twoCellAnchor editAs="oneCell">
    <xdr:from>
      <xdr:col>4</xdr:col>
      <xdr:colOff>96865</xdr:colOff>
      <xdr:row>0</xdr:row>
      <xdr:rowOff>55532</xdr:rowOff>
    </xdr:from>
    <xdr:to>
      <xdr:col>4</xdr:col>
      <xdr:colOff>939209</xdr:colOff>
      <xdr:row>3</xdr:row>
      <xdr:rowOff>249261</xdr:rowOff>
    </xdr:to>
    <xdr:pic>
      <xdr:nvPicPr>
        <xdr:cNvPr id="7" name="Grafik 6">
          <a:extLst>
            <a:ext uri="{FF2B5EF4-FFF2-40B4-BE49-F238E27FC236}">
              <a16:creationId xmlns:a16="http://schemas.microsoft.com/office/drawing/2014/main" id="{BF1159AF-0850-5077-4AE9-6F0A6E891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7034" y="55532"/>
          <a:ext cx="947119" cy="947119"/>
        </a:xfrm>
        <a:prstGeom prst="rect">
          <a:avLst/>
        </a:prstGeom>
      </xdr:spPr>
    </xdr:pic>
    <xdr:clientData/>
  </xdr:twoCellAnchor>
  <xdr:twoCellAnchor editAs="oneCell">
    <xdr:from>
      <xdr:col>9</xdr:col>
      <xdr:colOff>936355</xdr:colOff>
      <xdr:row>0</xdr:row>
      <xdr:rowOff>75338</xdr:rowOff>
    </xdr:from>
    <xdr:to>
      <xdr:col>9</xdr:col>
      <xdr:colOff>1660203</xdr:colOff>
      <xdr:row>3</xdr:row>
      <xdr:rowOff>269067</xdr:rowOff>
    </xdr:to>
    <xdr:pic>
      <xdr:nvPicPr>
        <xdr:cNvPr id="8" name="Grafik 7">
          <a:extLst>
            <a:ext uri="{FF2B5EF4-FFF2-40B4-BE49-F238E27FC236}">
              <a16:creationId xmlns:a16="http://schemas.microsoft.com/office/drawing/2014/main" id="{E86C5C9A-1C8A-D04F-AC6C-0FF0F93D7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59830" y="75338"/>
          <a:ext cx="947119" cy="947119"/>
        </a:xfrm>
        <a:prstGeom prst="rect">
          <a:avLst/>
        </a:prstGeom>
      </xdr:spPr>
    </xdr:pic>
    <xdr:clientData/>
  </xdr:twoCellAnchor>
  <xdr:twoCellAnchor>
    <xdr:from>
      <xdr:col>9</xdr:col>
      <xdr:colOff>807203</xdr:colOff>
      <xdr:row>3</xdr:row>
      <xdr:rowOff>215253</xdr:rowOff>
    </xdr:from>
    <xdr:to>
      <xdr:col>10</xdr:col>
      <xdr:colOff>236780</xdr:colOff>
      <xdr:row>4</xdr:row>
      <xdr:rowOff>150677</xdr:rowOff>
    </xdr:to>
    <xdr:sp macro="" textlink="">
      <xdr:nvSpPr>
        <xdr:cNvPr id="9" name="Textfeld 8">
          <a:extLst>
            <a:ext uri="{FF2B5EF4-FFF2-40B4-BE49-F238E27FC236}">
              <a16:creationId xmlns:a16="http://schemas.microsoft.com/office/drawing/2014/main" id="{10C6F8A9-587E-834F-9E84-5A9B137FC372}"/>
            </a:ext>
          </a:extLst>
        </xdr:cNvPr>
        <xdr:cNvSpPr txBox="1"/>
      </xdr:nvSpPr>
      <xdr:spPr>
        <a:xfrm>
          <a:off x="17930678" y="968643"/>
          <a:ext cx="1205424" cy="365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info@2pteam.ch</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E116-4207-4AF6-8B35-764DD38275D7}">
  <dimension ref="A1:P59"/>
  <sheetViews>
    <sheetView showGridLines="0" tabSelected="1" zoomScale="80" zoomScaleNormal="80" workbookViewId="0">
      <selection activeCell="E43" sqref="E43"/>
    </sheetView>
  </sheetViews>
  <sheetFormatPr baseColWidth="10" defaultRowHeight="15"/>
  <cols>
    <col min="1" max="1" width="3.28515625" customWidth="1"/>
    <col min="2" max="2" width="4" customWidth="1"/>
    <col min="3" max="3" width="6.42578125" customWidth="1"/>
    <col min="4" max="4" width="91.5703125" customWidth="1"/>
    <col min="5" max="5" width="15.5703125" customWidth="1"/>
    <col min="8" max="8" width="69.42578125" customWidth="1"/>
    <col min="9" max="9" width="23" customWidth="1"/>
    <col min="10" max="10" width="30.140625" customWidth="1"/>
    <col min="13" max="13" width="22.7109375" customWidth="1"/>
    <col min="14" max="14" width="21.42578125" customWidth="1"/>
  </cols>
  <sheetData>
    <row r="1" spans="1:16">
      <c r="A1" s="5"/>
      <c r="B1" s="5"/>
      <c r="C1" s="5"/>
      <c r="D1" s="5"/>
      <c r="E1" s="5"/>
      <c r="F1" s="5"/>
      <c r="G1" s="5"/>
      <c r="H1" s="5"/>
      <c r="I1" s="5"/>
      <c r="J1" s="5"/>
      <c r="K1" s="5"/>
      <c r="L1" s="5"/>
      <c r="M1" s="5"/>
      <c r="N1" s="5"/>
      <c r="O1" s="5"/>
      <c r="P1" s="5"/>
    </row>
    <row r="2" spans="1:16">
      <c r="A2" s="5"/>
      <c r="B2" s="5"/>
      <c r="C2" s="5"/>
      <c r="D2" s="5"/>
      <c r="E2" s="5"/>
      <c r="F2" s="5"/>
      <c r="G2" s="5"/>
      <c r="H2" s="5"/>
      <c r="I2" s="5"/>
      <c r="J2" s="5"/>
      <c r="K2" s="5"/>
      <c r="L2" s="5"/>
      <c r="M2" s="5"/>
      <c r="N2" s="5"/>
      <c r="O2" s="5"/>
      <c r="P2" s="5"/>
    </row>
    <row r="3" spans="1:16" ht="28.5">
      <c r="A3" s="5"/>
      <c r="B3" s="6" t="s">
        <v>20</v>
      </c>
      <c r="C3" s="7"/>
      <c r="D3" s="7"/>
      <c r="E3" s="7"/>
      <c r="F3" s="5"/>
      <c r="G3" s="5"/>
      <c r="H3" s="6" t="s">
        <v>21</v>
      </c>
      <c r="I3" s="7"/>
      <c r="J3" s="7"/>
      <c r="K3" s="7"/>
      <c r="L3" s="5"/>
      <c r="M3" s="5"/>
      <c r="N3" s="5"/>
      <c r="O3" s="5"/>
      <c r="P3" s="5"/>
    </row>
    <row r="4" spans="1:16" ht="34.5" customHeight="1">
      <c r="A4" s="5"/>
      <c r="B4" s="8"/>
      <c r="C4" s="8"/>
      <c r="D4" s="8"/>
      <c r="E4" s="8"/>
      <c r="F4" s="5"/>
      <c r="G4" s="5"/>
      <c r="H4" s="8"/>
      <c r="I4" s="8"/>
      <c r="J4" s="8"/>
      <c r="K4" s="8"/>
      <c r="L4" s="5"/>
      <c r="M4" s="5"/>
      <c r="N4" s="5"/>
      <c r="O4" s="5"/>
      <c r="P4" s="5"/>
    </row>
    <row r="5" spans="1:16" ht="69.95" customHeight="1" thickBot="1">
      <c r="A5" s="5"/>
      <c r="B5" s="8"/>
      <c r="C5" s="8"/>
      <c r="D5" s="8"/>
      <c r="E5" s="8"/>
      <c r="F5" s="5"/>
      <c r="G5" s="5"/>
      <c r="H5" s="8"/>
      <c r="I5" s="8"/>
      <c r="J5" s="8"/>
      <c r="K5" s="8"/>
      <c r="L5" s="5"/>
      <c r="M5" s="5"/>
      <c r="N5" s="5"/>
      <c r="O5" s="5"/>
      <c r="P5" s="5"/>
    </row>
    <row r="6" spans="1:16" ht="24">
      <c r="A6" s="5"/>
      <c r="B6" s="9" t="s">
        <v>18</v>
      </c>
      <c r="C6" s="5"/>
      <c r="D6" s="5"/>
      <c r="E6" s="10" t="s">
        <v>64</v>
      </c>
      <c r="F6" s="5"/>
      <c r="G6" s="5"/>
      <c r="H6" s="5"/>
      <c r="I6" s="5"/>
      <c r="J6" s="5"/>
      <c r="K6" s="5"/>
      <c r="L6" s="5"/>
      <c r="M6" s="11" t="s">
        <v>5</v>
      </c>
      <c r="N6" s="12"/>
      <c r="O6" s="13"/>
      <c r="P6" s="5"/>
    </row>
    <row r="7" spans="1:16">
      <c r="A7" s="5"/>
      <c r="B7" s="5"/>
      <c r="C7" s="14"/>
      <c r="D7" s="5"/>
      <c r="E7" s="15"/>
      <c r="F7" s="5"/>
      <c r="G7" s="5"/>
      <c r="H7" s="5"/>
      <c r="I7" s="5"/>
      <c r="J7" s="5"/>
      <c r="K7" s="5"/>
      <c r="L7" s="5"/>
      <c r="M7" s="16"/>
      <c r="N7" s="17"/>
      <c r="O7" s="18"/>
      <c r="P7" s="5"/>
    </row>
    <row r="8" spans="1:16" ht="15.75" thickBot="1">
      <c r="A8" s="5"/>
      <c r="B8" s="14" t="s">
        <v>2</v>
      </c>
      <c r="C8" s="5"/>
      <c r="D8" s="5"/>
      <c r="E8" s="15"/>
      <c r="F8" s="5"/>
      <c r="G8" s="5"/>
      <c r="H8" s="5"/>
      <c r="I8" s="5"/>
      <c r="J8" s="5"/>
      <c r="K8" s="5"/>
      <c r="L8" s="5"/>
      <c r="M8" s="19"/>
      <c r="N8" s="20"/>
      <c r="O8" s="21"/>
      <c r="P8" s="5"/>
    </row>
    <row r="9" spans="1:16" ht="15.75" thickBot="1">
      <c r="A9" s="5"/>
      <c r="B9" s="22">
        <v>1</v>
      </c>
      <c r="C9" s="23"/>
      <c r="D9" s="24" t="s">
        <v>36</v>
      </c>
      <c r="E9" s="2"/>
      <c r="F9" s="5"/>
      <c r="G9" s="5"/>
      <c r="H9" s="5"/>
      <c r="I9" s="5"/>
      <c r="J9" s="5"/>
      <c r="K9" s="5"/>
      <c r="L9" s="5"/>
      <c r="M9" s="19"/>
      <c r="N9" s="20"/>
      <c r="O9" s="21"/>
      <c r="P9" s="25"/>
    </row>
    <row r="10" spans="1:16" ht="15.75" thickBot="1">
      <c r="A10" s="5"/>
      <c r="B10" s="22">
        <v>2</v>
      </c>
      <c r="C10" s="23"/>
      <c r="D10" s="24" t="s">
        <v>37</v>
      </c>
      <c r="E10" s="2"/>
      <c r="F10" s="5"/>
      <c r="G10" s="5"/>
      <c r="H10" s="5"/>
      <c r="I10" s="5"/>
      <c r="J10" s="5"/>
      <c r="K10" s="5"/>
      <c r="L10" s="5"/>
      <c r="M10" s="19" t="s">
        <v>7</v>
      </c>
      <c r="N10" s="26" t="e">
        <f>100/(E10/E11)</f>
        <v>#DIV/0!</v>
      </c>
      <c r="O10" s="21" t="s">
        <v>6</v>
      </c>
      <c r="P10" s="25"/>
    </row>
    <row r="11" spans="1:16" ht="15.75" thickBot="1">
      <c r="A11" s="5"/>
      <c r="B11" s="22">
        <v>3</v>
      </c>
      <c r="C11" s="23"/>
      <c r="D11" s="24" t="s">
        <v>38</v>
      </c>
      <c r="E11" s="2"/>
      <c r="F11" s="5"/>
      <c r="G11" s="5"/>
      <c r="H11" s="5"/>
      <c r="I11" s="5"/>
      <c r="J11" s="5"/>
      <c r="K11" s="5"/>
      <c r="L11" s="5"/>
      <c r="M11" s="19" t="s">
        <v>8</v>
      </c>
      <c r="N11" s="27"/>
      <c r="O11" s="21"/>
      <c r="P11" s="25"/>
    </row>
    <row r="12" spans="1:16" ht="15.75" thickBot="1">
      <c r="A12" s="5"/>
      <c r="B12" s="22">
        <v>4</v>
      </c>
      <c r="C12" s="23"/>
      <c r="D12" s="24" t="s">
        <v>39</v>
      </c>
      <c r="E12" s="3"/>
      <c r="F12" s="5"/>
      <c r="G12" s="5"/>
      <c r="H12" s="5"/>
      <c r="I12" s="5"/>
      <c r="J12" s="5"/>
      <c r="K12" s="5"/>
      <c r="L12" s="5"/>
      <c r="M12" s="19"/>
      <c r="N12" s="27"/>
      <c r="O12" s="21"/>
      <c r="P12" s="25"/>
    </row>
    <row r="13" spans="1:16">
      <c r="A13" s="5"/>
      <c r="B13" s="5"/>
      <c r="C13" s="14"/>
      <c r="D13" s="5"/>
      <c r="E13" s="4"/>
      <c r="F13" s="5"/>
      <c r="G13" s="5"/>
      <c r="H13" s="5"/>
      <c r="I13" s="5"/>
      <c r="J13" s="5"/>
      <c r="K13" s="5"/>
      <c r="L13" s="5"/>
      <c r="M13" s="19" t="s">
        <v>9</v>
      </c>
      <c r="N13" s="27"/>
      <c r="O13" s="21"/>
      <c r="P13" s="25"/>
    </row>
    <row r="14" spans="1:16" ht="15.75" thickBot="1">
      <c r="A14" s="5"/>
      <c r="B14" s="14" t="s">
        <v>3</v>
      </c>
      <c r="C14" s="5"/>
      <c r="D14" s="5"/>
      <c r="E14" s="1"/>
      <c r="F14" s="5"/>
      <c r="G14" s="5"/>
      <c r="H14" s="5"/>
      <c r="I14" s="5"/>
      <c r="J14" s="5"/>
      <c r="K14" s="5"/>
      <c r="L14" s="5"/>
      <c r="M14" s="19" t="s">
        <v>10</v>
      </c>
      <c r="N14" s="27" t="e">
        <f>100-(100/(E15/E12))</f>
        <v>#DIV/0!</v>
      </c>
      <c r="O14" s="21" t="s">
        <v>6</v>
      </c>
      <c r="P14" s="25"/>
    </row>
    <row r="15" spans="1:16" ht="15.75" thickBot="1">
      <c r="A15" s="5"/>
      <c r="B15" s="22">
        <v>5</v>
      </c>
      <c r="C15" s="23"/>
      <c r="D15" s="22" t="s">
        <v>40</v>
      </c>
      <c r="E15" s="3"/>
      <c r="F15" s="5"/>
      <c r="G15" s="5"/>
      <c r="H15" s="5"/>
      <c r="I15" s="5"/>
      <c r="J15" s="5"/>
      <c r="K15" s="5"/>
      <c r="L15" s="5"/>
      <c r="M15" s="19" t="s">
        <v>11</v>
      </c>
      <c r="N15" s="27"/>
      <c r="O15" s="21"/>
      <c r="P15" s="25"/>
    </row>
    <row r="16" spans="1:16" ht="24.75" thickBot="1">
      <c r="A16" s="5"/>
      <c r="B16" s="22">
        <v>6</v>
      </c>
      <c r="C16" s="23"/>
      <c r="D16" s="28" t="s">
        <v>41</v>
      </c>
      <c r="E16" s="2"/>
      <c r="F16" s="5"/>
      <c r="G16" s="5"/>
      <c r="H16" s="29" t="s">
        <v>65</v>
      </c>
      <c r="I16" s="30"/>
      <c r="J16" s="30"/>
      <c r="K16" s="5"/>
      <c r="L16" s="5"/>
      <c r="M16" s="19" t="s">
        <v>19</v>
      </c>
      <c r="N16" s="31" t="e">
        <f>E12/E9</f>
        <v>#DIV/0!</v>
      </c>
      <c r="O16" s="21"/>
      <c r="P16" s="25"/>
    </row>
    <row r="17" spans="1:16">
      <c r="A17" s="5"/>
      <c r="B17" s="5"/>
      <c r="C17" s="14"/>
      <c r="D17" s="5"/>
      <c r="E17" s="1"/>
      <c r="F17" s="5"/>
      <c r="G17" s="5"/>
      <c r="H17" s="32"/>
      <c r="I17" s="33"/>
      <c r="J17" s="33"/>
      <c r="K17" s="5"/>
      <c r="L17" s="5"/>
      <c r="M17" s="19" t="s">
        <v>12</v>
      </c>
      <c r="N17" s="20"/>
      <c r="O17" s="21"/>
      <c r="P17" s="25"/>
    </row>
    <row r="18" spans="1:16" ht="15.75" thickBot="1">
      <c r="A18" s="5"/>
      <c r="B18" s="14" t="s">
        <v>22</v>
      </c>
      <c r="C18" s="5"/>
      <c r="D18" s="5"/>
      <c r="E18" s="1"/>
      <c r="F18" s="5"/>
      <c r="G18" s="5"/>
      <c r="H18" s="32" t="s">
        <v>22</v>
      </c>
      <c r="I18" s="33"/>
      <c r="J18" s="33"/>
      <c r="K18" s="5"/>
      <c r="L18" s="5"/>
      <c r="M18" s="19" t="s">
        <v>13</v>
      </c>
      <c r="N18" s="27">
        <f>4-E21</f>
        <v>4</v>
      </c>
      <c r="O18" s="21"/>
      <c r="P18" s="25"/>
    </row>
    <row r="19" spans="1:16" ht="65.099999999999994" customHeight="1" thickBot="1">
      <c r="A19" s="5"/>
      <c r="B19" s="22">
        <v>7</v>
      </c>
      <c r="C19" s="23"/>
      <c r="D19" s="28" t="s">
        <v>23</v>
      </c>
      <c r="E19" s="2"/>
      <c r="F19" s="5"/>
      <c r="G19" s="34"/>
      <c r="H19" s="35" t="s">
        <v>48</v>
      </c>
      <c r="I19" s="36" t="str">
        <f>IF(E19="Ja", "Super, ein guter Vertriebsprozess ist die Grundlage für den Erfolg", "Tipp: Erarbeiten Sie einen einheitlichen Vertriebsprozess und schaffen Sie so eine wichtige Grundlage für den Vertrieberfolg")</f>
        <v>Tipp: Erarbeiten Sie einen einheitlichen Vertriebsprozess und schaffen Sie so eine wichtige Grundlage für den Vertrieberfolg</v>
      </c>
      <c r="J19" s="36"/>
      <c r="K19" s="5"/>
      <c r="L19" s="5"/>
      <c r="M19" s="19" t="s">
        <v>62</v>
      </c>
      <c r="N19" s="20"/>
      <c r="O19" s="21"/>
      <c r="P19" s="25"/>
    </row>
    <row r="20" spans="1:16" ht="75" customHeight="1" thickBot="1">
      <c r="A20" s="5"/>
      <c r="B20" s="22">
        <v>8</v>
      </c>
      <c r="C20" s="23"/>
      <c r="D20" s="28" t="s">
        <v>24</v>
      </c>
      <c r="E20" s="2"/>
      <c r="F20" s="5"/>
      <c r="G20" s="34"/>
      <c r="H20" s="35" t="s">
        <v>49</v>
      </c>
      <c r="I20" s="36" t="str">
        <f>IF(E20="ja", "Hervorragend, mit einem guten CRM-System wird nichts vergessen und Sie verfügen über die Grundlage für strukturiertes, aktives Verkaufen.", " Ein CRM wäre hilfreich, ggf. starten Sie mit Excel")</f>
        <v xml:space="preserve"> Ein CRM wäre hilfreich, ggf. starten Sie mit Excel</v>
      </c>
      <c r="J20" s="36"/>
      <c r="K20" s="5"/>
      <c r="L20" s="5"/>
      <c r="M20" s="19" t="s">
        <v>14</v>
      </c>
      <c r="N20" s="37" t="e">
        <f>100-(100/(E35/E10))</f>
        <v>#DIV/0!</v>
      </c>
      <c r="O20" s="21" t="s">
        <v>6</v>
      </c>
      <c r="P20" s="25"/>
    </row>
    <row r="21" spans="1:16" ht="15.75" thickBot="1">
      <c r="A21" s="5"/>
      <c r="B21" s="22">
        <v>9</v>
      </c>
      <c r="C21" s="23"/>
      <c r="D21" s="28" t="s">
        <v>25</v>
      </c>
      <c r="E21" s="2"/>
      <c r="F21" s="5"/>
      <c r="G21" s="34"/>
      <c r="H21" s="32"/>
      <c r="I21" s="33"/>
      <c r="J21" s="33"/>
      <c r="K21" s="5"/>
      <c r="L21" s="5"/>
      <c r="M21" s="19" t="s">
        <v>15</v>
      </c>
      <c r="N21" s="26" t="e">
        <f>N20-N14</f>
        <v>#DIV/0!</v>
      </c>
      <c r="O21" s="21"/>
      <c r="P21" s="25"/>
    </row>
    <row r="22" spans="1:16" ht="46.5" customHeight="1" thickBot="1">
      <c r="A22" s="5"/>
      <c r="B22" s="22">
        <v>10</v>
      </c>
      <c r="C22" s="23"/>
      <c r="D22" s="28" t="s">
        <v>26</v>
      </c>
      <c r="E22" s="2"/>
      <c r="F22" s="5"/>
      <c r="G22" s="34"/>
      <c r="H22" s="35" t="s">
        <v>50</v>
      </c>
      <c r="I22" s="36" t="str">
        <f>IF(E22="ja", "Toll! Gute Zielvereinbarungen unterstützen den Fokus und motivieren die Teams", "Eine Zielvereinbarung für Sales-Mitarbeiter dient der Steuerung und Fokussierung (wenn sie gut gemacht ist)")</f>
        <v>Eine Zielvereinbarung für Sales-Mitarbeiter dient der Steuerung und Fokussierung (wenn sie gut gemacht ist)</v>
      </c>
      <c r="J22" s="36"/>
      <c r="K22" s="5"/>
      <c r="L22" s="5"/>
      <c r="M22" s="19" t="s">
        <v>63</v>
      </c>
      <c r="N22" s="20"/>
      <c r="O22" s="21"/>
      <c r="P22" s="25"/>
    </row>
    <row r="23" spans="1:16" ht="61.5" customHeight="1" thickBot="1">
      <c r="A23" s="5"/>
      <c r="B23" s="22">
        <v>11</v>
      </c>
      <c r="C23" s="23"/>
      <c r="D23" s="28" t="s">
        <v>27</v>
      </c>
      <c r="E23" s="2"/>
      <c r="F23" s="5"/>
      <c r="G23" s="34"/>
      <c r="H23" s="35" t="s">
        <v>51</v>
      </c>
      <c r="I23" s="36" t="str">
        <f>IF(E23="Ja", "Sehr gut, beziehen sich die Ziele der Sales-Mitarbeiter auch auf unterjährige Perioden, dient diese der Steuerung des Umsatzflows und man verhindert den Stau am Ende des FYs", "Haben Sie keine unterjährige Ziele für das Team, besteht die Gefahr, dass sich alle auf das letzte Quartal konzentrieren, ggf. verlieren Sie Zeit um gegenzusteuern")</f>
        <v>Haben Sie keine unterjährige Ziele für das Team, besteht die Gefahr, dass sich alle auf das letzte Quartal konzentrieren, ggf. verlieren Sie Zeit um gegenzusteuern</v>
      </c>
      <c r="J23" s="36"/>
      <c r="K23" s="5"/>
      <c r="L23" s="5"/>
      <c r="M23" s="19"/>
      <c r="N23" s="38" t="e">
        <f>E40/E39</f>
        <v>#DIV/0!</v>
      </c>
      <c r="O23" s="21"/>
      <c r="P23" s="25"/>
    </row>
    <row r="24" spans="1:16" ht="75.75" thickBot="1">
      <c r="A24" s="5"/>
      <c r="B24" s="22">
        <v>12</v>
      </c>
      <c r="C24" s="23"/>
      <c r="D24" s="28" t="s">
        <v>61</v>
      </c>
      <c r="E24" s="2"/>
      <c r="F24" s="5"/>
      <c r="G24" s="34"/>
      <c r="H24" s="35" t="s">
        <v>52</v>
      </c>
      <c r="I24" s="36" t="str">
        <f>IF(E24&gt;=4, "Das ist gute Bestandskundenpflege, mindestens jedes Quartal sollte auch durch Sales ein Kontakt zu bestehenden Kunden gegeben sein", "Achtung! Bestandskunden sind wichtig, mindestens 4 mal im Jahr sollte auch Sales im direkten Kontakt mit Kunden stehen")</f>
        <v>Achtung! Bestandskunden sind wichtig, mindestens 4 mal im Jahr sollte auch Sales im direkten Kontakt mit Kunden stehen</v>
      </c>
      <c r="J24" s="36"/>
      <c r="K24" s="5"/>
      <c r="L24" s="5"/>
      <c r="M24" s="19" t="s">
        <v>16</v>
      </c>
      <c r="N24" s="20"/>
      <c r="O24" s="21"/>
      <c r="P24" s="25"/>
    </row>
    <row r="25" spans="1:16">
      <c r="A25" s="5"/>
      <c r="B25" s="5"/>
      <c r="C25" s="14"/>
      <c r="D25" s="5"/>
      <c r="E25" s="1"/>
      <c r="F25" s="5"/>
      <c r="G25" s="34"/>
      <c r="H25" s="32"/>
      <c r="I25" s="33"/>
      <c r="J25" s="33"/>
      <c r="K25" s="5"/>
      <c r="L25" s="5"/>
      <c r="M25" s="19"/>
      <c r="N25" s="31" t="e">
        <f>E43/E42</f>
        <v>#DIV/0!</v>
      </c>
      <c r="O25" s="21"/>
      <c r="P25" s="25"/>
    </row>
    <row r="26" spans="1:16" ht="15.75" thickBot="1">
      <c r="A26" s="5"/>
      <c r="B26" s="14" t="s">
        <v>45</v>
      </c>
      <c r="C26" s="5"/>
      <c r="D26" s="5"/>
      <c r="E26" s="1"/>
      <c r="F26" s="5"/>
      <c r="G26" s="34"/>
      <c r="H26" s="32" t="s">
        <v>45</v>
      </c>
      <c r="I26" s="33"/>
      <c r="J26" s="33"/>
      <c r="K26" s="5"/>
      <c r="L26" s="5"/>
      <c r="M26" s="19" t="s">
        <v>17</v>
      </c>
      <c r="N26" s="20"/>
      <c r="O26" s="21"/>
      <c r="P26" s="25"/>
    </row>
    <row r="27" spans="1:16" ht="45.75" customHeight="1" thickBot="1">
      <c r="A27" s="5"/>
      <c r="B27" s="22">
        <v>13</v>
      </c>
      <c r="C27" s="23"/>
      <c r="D27" s="28" t="s">
        <v>28</v>
      </c>
      <c r="E27" s="2"/>
      <c r="F27" s="5"/>
      <c r="G27" s="34"/>
      <c r="H27" s="35" t="s">
        <v>53</v>
      </c>
      <c r="I27" s="36" t="str">
        <f>IF(E27&gt;=2, "Super, mehr als 2 Möglichkeiten sollten möglich sein. Aus- und Weiterbildungen sind gerade im dynamischen Sales-Umfeld wichtig", "Die Ergebnisse im Sales Team werden besser wenn Sie mind. 2 Aus-/ Weiterbildungen jährlich anbieten. Gerne unterstützen wir Sie dabei.")</f>
        <v>Die Ergebnisse im Sales Team werden besser wenn Sie mind. 2 Aus-/ Weiterbildungen jährlich anbieten. Gerne unterstützen wir Sie dabei.</v>
      </c>
      <c r="J27" s="36"/>
      <c r="K27" s="5"/>
      <c r="L27" s="5"/>
      <c r="M27" s="19"/>
      <c r="N27" s="38">
        <f>E15/4</f>
        <v>0</v>
      </c>
      <c r="O27" s="21"/>
      <c r="P27" s="25"/>
    </row>
    <row r="28" spans="1:16" ht="90.75" thickBot="1">
      <c r="A28" s="5"/>
      <c r="B28" s="22">
        <v>14</v>
      </c>
      <c r="C28" s="23"/>
      <c r="D28" s="28" t="s">
        <v>29</v>
      </c>
      <c r="E28" s="2"/>
      <c r="F28" s="5"/>
      <c r="G28" s="34"/>
      <c r="H28" s="35" t="s">
        <v>54</v>
      </c>
      <c r="I28" s="36" t="str">
        <f>IF(E28&gt;=12,"Sehr gut! Der regelmässige Austausch zu Opportunities ermöglicht echten Sparring. So können konstruktiv offene Flanken ermittelt werden oder/und Massnahmen zu Erhöhung der Abschlusswahrscheinlichkeit erarbeitet werden.", "Sie sollten einen regelmässigen Austausch anstreben, mindestens 1 mal pro Monat sollten die Opportunities intensiv und konstruktiv besprochen werden.")</f>
        <v>Sie sollten einen regelmässigen Austausch anstreben, mindestens 1 mal pro Monat sollten die Opportunities intensiv und konstruktiv besprochen werden.</v>
      </c>
      <c r="J28" s="36"/>
      <c r="K28" s="5"/>
      <c r="L28" s="5"/>
      <c r="M28" s="39"/>
      <c r="N28" s="31" t="e">
        <f>E40/E21</f>
        <v>#DIV/0!</v>
      </c>
      <c r="O28" s="21"/>
      <c r="P28" s="25"/>
    </row>
    <row r="29" spans="1:16" ht="15.75" thickBot="1">
      <c r="A29" s="5"/>
      <c r="B29" s="5"/>
      <c r="C29" s="14"/>
      <c r="D29" s="5"/>
      <c r="E29" s="1"/>
      <c r="F29" s="5"/>
      <c r="G29" s="34"/>
      <c r="H29" s="32"/>
      <c r="I29" s="33"/>
      <c r="J29" s="33"/>
      <c r="K29" s="5"/>
      <c r="L29" s="5"/>
      <c r="M29" s="40"/>
      <c r="N29" s="41"/>
      <c r="O29" s="42"/>
      <c r="P29" s="5"/>
    </row>
    <row r="30" spans="1:16" ht="15.75" thickBot="1">
      <c r="A30" s="5"/>
      <c r="B30" s="14" t="s">
        <v>4</v>
      </c>
      <c r="C30" s="5"/>
      <c r="D30" s="5"/>
      <c r="E30" s="1"/>
      <c r="F30" s="5"/>
      <c r="G30" s="34"/>
      <c r="H30" s="32" t="s">
        <v>4</v>
      </c>
      <c r="I30" s="33"/>
      <c r="J30" s="33"/>
      <c r="K30" s="5"/>
      <c r="L30" s="5"/>
      <c r="M30" s="5"/>
      <c r="N30" s="5"/>
      <c r="O30" s="5"/>
      <c r="P30" s="5"/>
    </row>
    <row r="31" spans="1:16" ht="69.75" customHeight="1" thickBot="1">
      <c r="A31" s="5"/>
      <c r="B31" s="22">
        <v>15</v>
      </c>
      <c r="C31" s="22"/>
      <c r="D31" s="28" t="s">
        <v>42</v>
      </c>
      <c r="E31" s="2"/>
      <c r="F31" s="5"/>
      <c r="G31" s="34"/>
      <c r="H31" s="35" t="s">
        <v>55</v>
      </c>
      <c r="I31" s="36" t="str">
        <f>IF(E31&gt;=7,"Sie sind auf dem richtigen Weg! Alles was Sie selbstkritisch grösser 6 bewerten ist super.","Sie sind skeptisch und bewerten selbst unter 7, hier ist echter Handlungsbedarf. Idee: Suchen Sie einen Sparringspartner.")</f>
        <v>Sie sind skeptisch und bewerten selbst unter 7, hier ist echter Handlungsbedarf. Idee: Suchen Sie einen Sparringspartner.</v>
      </c>
      <c r="J31" s="36"/>
      <c r="K31" s="5"/>
      <c r="L31" s="5"/>
      <c r="M31" s="5"/>
      <c r="N31" s="5"/>
      <c r="O31" s="5"/>
      <c r="P31" s="5"/>
    </row>
    <row r="32" spans="1:16" ht="68.25" customHeight="1" thickBot="1">
      <c r="A32" s="5"/>
      <c r="B32" s="22">
        <v>16</v>
      </c>
      <c r="C32" s="22"/>
      <c r="D32" s="28" t="s">
        <v>43</v>
      </c>
      <c r="E32" s="2"/>
      <c r="F32" s="5"/>
      <c r="G32" s="34"/>
      <c r="H32" s="35" t="s">
        <v>56</v>
      </c>
      <c r="I32" s="36" t="str">
        <f>IF(E32&gt;=6,"Auch auf lange Sicht sind Sie zuversichtlich. SUPER! Wenn Sie selbst die nächsten 5 Jahre über 5 bewerten, sind Sie gut unterwegs.","Auch die lanfristige Sales-Strategie ist wichtig. Wo möchten Sie bzgl. Sales in 5 Jahren sein? Sprechen Sie mit Experten und leiten Sie ab, was jetzt zu tun ist, um über eine Bewrtung von 5 zu kommen.")</f>
        <v>Auch die lanfristige Sales-Strategie ist wichtig. Wo möchten Sie bzgl. Sales in 5 Jahren sein? Sprechen Sie mit Experten und leiten Sie ab, was jetzt zu tun ist, um über eine Bewrtung von 5 zu kommen.</v>
      </c>
      <c r="J32" s="36"/>
      <c r="K32" s="5"/>
      <c r="L32" s="5"/>
      <c r="M32" s="5"/>
      <c r="N32" s="5"/>
      <c r="O32" s="5"/>
      <c r="P32" s="5"/>
    </row>
    <row r="33" spans="1:16" ht="24">
      <c r="A33" s="5"/>
      <c r="B33" s="9" t="s">
        <v>44</v>
      </c>
      <c r="C33" s="5"/>
      <c r="D33" s="5"/>
      <c r="E33" s="1"/>
      <c r="F33" s="5"/>
      <c r="G33" s="34"/>
      <c r="H33" s="32"/>
      <c r="I33" s="33"/>
      <c r="J33" s="33"/>
      <c r="K33" s="5"/>
      <c r="L33" s="5"/>
      <c r="M33" s="5"/>
      <c r="N33" s="5"/>
      <c r="O33" s="5"/>
      <c r="P33" s="5"/>
    </row>
    <row r="34" spans="1:16" ht="15.75" thickBot="1">
      <c r="A34" s="5"/>
      <c r="B34" s="14" t="s">
        <v>0</v>
      </c>
      <c r="C34" s="5"/>
      <c r="D34" s="5"/>
      <c r="E34" s="1"/>
      <c r="F34" s="5"/>
      <c r="G34" s="34"/>
      <c r="H34" s="43" t="s">
        <v>46</v>
      </c>
      <c r="I34" s="36" t="e">
        <f>IF(N10&gt;=20," Sehr gut! Wenn die mehr als 19% der Leads (MQL) die im letzten FY generiert wurden zu Opportunities (SQL) wurden, liegen Sie gut im Schnitt. So haben Sie ein Messkriterium und können aktive Massnahmen entwickeln, wenn Sie mehr Opportunities benötigen.","Sie liegen mit weniger als 19 % Lead Conversion unterhalb des Schnitts, vergleichbarer Unternehmen. Prozess, Zielgruppe und KnowHow sollten hinterfragt werden.")</f>
        <v>#DIV/0!</v>
      </c>
      <c r="J34" s="36"/>
      <c r="K34" s="5"/>
      <c r="L34" s="5"/>
      <c r="M34" s="5"/>
      <c r="N34" s="5"/>
      <c r="O34" s="5"/>
      <c r="P34" s="5"/>
    </row>
    <row r="35" spans="1:16" ht="17.100000000000001" customHeight="1" thickBot="1">
      <c r="A35" s="5"/>
      <c r="B35" s="22">
        <v>17</v>
      </c>
      <c r="C35" s="22"/>
      <c r="D35" s="28" t="s">
        <v>30</v>
      </c>
      <c r="E35" s="2"/>
      <c r="F35" s="5"/>
      <c r="G35" s="34"/>
      <c r="H35" s="44" t="s">
        <v>57</v>
      </c>
      <c r="I35" s="36"/>
      <c r="J35" s="36"/>
      <c r="K35" s="5"/>
      <c r="L35" s="5"/>
      <c r="M35" s="5"/>
      <c r="N35" s="5"/>
      <c r="O35" s="5"/>
      <c r="P35" s="5"/>
    </row>
    <row r="36" spans="1:16" ht="15.75" thickBot="1">
      <c r="A36" s="5"/>
      <c r="B36" s="22">
        <v>18</v>
      </c>
      <c r="C36" s="22"/>
      <c r="D36" s="28" t="s">
        <v>31</v>
      </c>
      <c r="E36" s="2"/>
      <c r="F36" s="5"/>
      <c r="G36" s="34"/>
      <c r="H36" s="45"/>
      <c r="I36" s="36"/>
      <c r="J36" s="36"/>
      <c r="K36" s="5"/>
      <c r="L36" s="5"/>
      <c r="M36" s="5"/>
      <c r="N36" s="5"/>
      <c r="O36" s="5"/>
      <c r="P36" s="5"/>
    </row>
    <row r="37" spans="1:16">
      <c r="A37" s="5"/>
      <c r="B37" s="5"/>
      <c r="C37" s="5"/>
      <c r="D37" s="5"/>
      <c r="E37" s="1"/>
      <c r="F37" s="5"/>
      <c r="G37" s="34"/>
      <c r="H37" s="45"/>
      <c r="I37" s="36"/>
      <c r="J37" s="36"/>
      <c r="K37" s="5"/>
      <c r="L37" s="5"/>
      <c r="M37" s="5"/>
      <c r="N37" s="5"/>
      <c r="O37" s="5"/>
      <c r="P37" s="5"/>
    </row>
    <row r="38" spans="1:16" ht="63" customHeight="1" thickBot="1">
      <c r="A38" s="5"/>
      <c r="B38" s="14" t="s">
        <v>1</v>
      </c>
      <c r="C38" s="5"/>
      <c r="D38" s="5"/>
      <c r="E38" s="1"/>
      <c r="F38" s="5"/>
      <c r="G38" s="34"/>
      <c r="H38" s="46"/>
      <c r="I38" s="36"/>
      <c r="J38" s="36"/>
      <c r="K38" s="5"/>
      <c r="L38" s="5"/>
      <c r="M38" s="5"/>
      <c r="N38" s="5"/>
      <c r="O38" s="5"/>
      <c r="P38" s="5"/>
    </row>
    <row r="39" spans="1:16" ht="15.75" thickBot="1">
      <c r="A39" s="5"/>
      <c r="B39" s="22">
        <v>19</v>
      </c>
      <c r="C39" s="22"/>
      <c r="D39" s="28" t="s">
        <v>32</v>
      </c>
      <c r="E39" s="2"/>
      <c r="F39" s="5"/>
      <c r="G39" s="34"/>
      <c r="H39" s="32"/>
      <c r="I39" s="33"/>
      <c r="J39" s="33"/>
      <c r="K39" s="5"/>
      <c r="L39" s="5"/>
      <c r="M39" s="5"/>
      <c r="N39" s="5"/>
      <c r="O39" s="5"/>
      <c r="P39" s="5"/>
    </row>
    <row r="40" spans="1:16" ht="15.75" thickBot="1">
      <c r="A40" s="5"/>
      <c r="B40" s="22">
        <v>20</v>
      </c>
      <c r="C40" s="22"/>
      <c r="D40" s="28" t="s">
        <v>33</v>
      </c>
      <c r="E40" s="3"/>
      <c r="F40" s="5"/>
      <c r="G40" s="34"/>
      <c r="H40" s="47" t="s">
        <v>67</v>
      </c>
      <c r="I40" s="36" t="str">
        <f>IF(N12&gt;=7,"die Conversionrate der bearbeiteten Opportunities die zu erfolgreichen Abschlüssen wurden ist gut und leigt oberhalb von 16 %. Wichtig ist, diese Zahl im Auge zu behalten.","Ihre Ausbeute aus bearbeiteten Opportunities die zu Deals wurden, ist geringer als in vergleichbaren Unternehmen. Da geht mehr! Wir unterstützen gerne aktiv und schnell.")</f>
        <v>Ihre Ausbeute aus bearbeiteten Opportunities die zu Deals wurden, ist geringer als in vergleichbaren Unternehmen. Da geht mehr! Wir unterstützen gerne aktiv und schnell.</v>
      </c>
      <c r="J40" s="36"/>
      <c r="K40" s="5"/>
      <c r="L40" s="5"/>
      <c r="M40" s="5"/>
      <c r="N40" s="5"/>
      <c r="O40" s="5"/>
      <c r="P40" s="5"/>
    </row>
    <row r="41" spans="1:16" ht="15" customHeight="1" thickBot="1">
      <c r="A41" s="5"/>
      <c r="B41" s="5"/>
      <c r="C41" s="5"/>
      <c r="D41" s="5"/>
      <c r="E41" s="1"/>
      <c r="F41" s="5"/>
      <c r="G41" s="34"/>
      <c r="H41" s="48" t="s">
        <v>66</v>
      </c>
      <c r="I41" s="36"/>
      <c r="J41" s="36"/>
      <c r="K41" s="5"/>
      <c r="L41" s="5"/>
      <c r="M41" s="5"/>
      <c r="N41" s="5"/>
      <c r="O41" s="5"/>
      <c r="P41" s="5"/>
    </row>
    <row r="42" spans="1:16" ht="113.25" customHeight="1" thickBot="1">
      <c r="A42" s="5"/>
      <c r="B42" s="49">
        <v>21</v>
      </c>
      <c r="C42" s="49"/>
      <c r="D42" s="28" t="s">
        <v>34</v>
      </c>
      <c r="E42" s="2"/>
      <c r="F42" s="5"/>
      <c r="G42" s="34"/>
      <c r="H42" s="48"/>
      <c r="I42" s="36"/>
      <c r="J42" s="36"/>
      <c r="K42" s="5"/>
      <c r="L42" s="5"/>
      <c r="M42" s="5"/>
      <c r="N42" s="5"/>
      <c r="O42" s="5"/>
      <c r="P42" s="5"/>
    </row>
    <row r="43" spans="1:16" ht="30.75" thickBot="1">
      <c r="A43" s="5"/>
      <c r="B43" s="49">
        <v>22</v>
      </c>
      <c r="C43" s="49"/>
      <c r="D43" s="28" t="s">
        <v>35</v>
      </c>
      <c r="E43" s="3"/>
      <c r="F43" s="5"/>
      <c r="G43" s="34"/>
      <c r="H43" s="32"/>
      <c r="I43" s="33"/>
      <c r="J43" s="33"/>
      <c r="K43" s="5"/>
      <c r="L43" s="5"/>
      <c r="M43" s="5"/>
      <c r="N43" s="5"/>
      <c r="O43" s="5"/>
      <c r="P43" s="5"/>
    </row>
    <row r="44" spans="1:16">
      <c r="A44" s="5"/>
      <c r="B44" s="5"/>
      <c r="C44" s="5"/>
      <c r="D44" s="5"/>
      <c r="E44" s="34"/>
      <c r="F44" s="5"/>
      <c r="G44" s="34"/>
      <c r="H44" s="47" t="s">
        <v>69</v>
      </c>
      <c r="I44" s="50"/>
      <c r="J44" s="50"/>
      <c r="K44" s="5"/>
      <c r="L44" s="5"/>
      <c r="M44" s="5"/>
      <c r="N44" s="5"/>
      <c r="O44" s="5"/>
      <c r="P44" s="5"/>
    </row>
    <row r="45" spans="1:16">
      <c r="A45" s="5"/>
      <c r="B45" s="5"/>
      <c r="C45" s="5"/>
      <c r="D45" s="5"/>
      <c r="E45" s="5"/>
      <c r="F45" s="5"/>
      <c r="G45" s="34"/>
      <c r="H45" s="48" t="s">
        <v>58</v>
      </c>
      <c r="I45" s="36" t="e">
        <f>IF(N14&gt;=8,"Gut! Nur mit steigendem Neukunden-Umsatz sind Sie als Unternehmen in der Lage, stabil zu wachsen. Ihr New Business Umsatz wächst mehr als 7 %. Das ist eine sehr gute Grundlage und ermöglicht mit gutem Bestandsgeschäft ein super Gesamtergebnis.","Sie wachsen unter 8 % im Neugeschäft. Stabiler und zukunftstächtiger ist mehr Wachstum. Empfehlung: Hinterfragen Sie die Prozesse im NewBusiness.Ggf. fehlt es an Fokus auf diesen Bereich. Langfristig besteht die Gefahr, dass die Umsatzzahlen schrumpfen.")</f>
        <v>#DIV/0!</v>
      </c>
      <c r="J45" s="36"/>
      <c r="K45" s="5"/>
      <c r="L45" s="5"/>
      <c r="M45" s="5"/>
      <c r="N45" s="5"/>
      <c r="O45" s="5"/>
      <c r="P45" s="5"/>
    </row>
    <row r="46" spans="1:16" ht="69.75" customHeight="1">
      <c r="A46" s="5"/>
      <c r="B46" s="5"/>
      <c r="C46" s="5"/>
      <c r="D46" s="5"/>
      <c r="E46" s="5"/>
      <c r="F46" s="5"/>
      <c r="G46" s="34"/>
      <c r="H46" s="48"/>
      <c r="I46" s="36"/>
      <c r="J46" s="36"/>
      <c r="K46" s="5"/>
      <c r="L46" s="5"/>
      <c r="M46" s="5"/>
      <c r="N46" s="5"/>
      <c r="O46" s="5"/>
      <c r="P46" s="5"/>
    </row>
    <row r="47" spans="1:16">
      <c r="A47" s="5"/>
      <c r="B47" s="5"/>
      <c r="C47" s="5"/>
      <c r="D47" s="5"/>
      <c r="E47" s="5"/>
      <c r="F47" s="5"/>
      <c r="G47" s="34"/>
      <c r="H47" s="32"/>
      <c r="I47" s="33"/>
      <c r="J47" s="33"/>
      <c r="K47" s="5"/>
      <c r="L47" s="5"/>
      <c r="M47" s="5"/>
      <c r="N47" s="5"/>
      <c r="O47" s="5"/>
      <c r="P47" s="5"/>
    </row>
    <row r="48" spans="1:16">
      <c r="A48" s="5"/>
      <c r="B48" s="5"/>
      <c r="C48" s="5"/>
      <c r="D48" s="5"/>
      <c r="E48" s="5"/>
      <c r="F48" s="5"/>
      <c r="G48" s="34"/>
      <c r="H48" s="48" t="s">
        <v>68</v>
      </c>
      <c r="I48" s="36" t="e">
        <f>IF(N21&gt;=0,"Sehr gut! Ihre geplanten Leads passen zum Umsatzwachstum!", "Umsatzwachstum ist gut! Dabei sollten Sie ebenfalls beachten, dass Sie auch mehr Leads einplanen. Zur Zeit passt das Lead-Wachstum noch nicht zum Umsatz-Wachstum. Verstärken Sie die Aktivitäten, um Leads zu generieren.")</f>
        <v>#DIV/0!</v>
      </c>
      <c r="J48" s="36"/>
      <c r="K48" s="5"/>
      <c r="L48" s="5"/>
      <c r="M48" s="5"/>
      <c r="N48" s="5"/>
      <c r="O48" s="5"/>
      <c r="P48" s="5"/>
    </row>
    <row r="49" spans="1:16" ht="62.25" customHeight="1">
      <c r="A49" s="5"/>
      <c r="B49" s="5"/>
      <c r="C49" s="5"/>
      <c r="D49" s="5"/>
      <c r="E49" s="5"/>
      <c r="F49" s="5"/>
      <c r="G49" s="34"/>
      <c r="H49" s="48"/>
      <c r="I49" s="36"/>
      <c r="J49" s="36"/>
      <c r="K49" s="5"/>
      <c r="L49" s="5"/>
      <c r="M49" s="5"/>
      <c r="N49" s="5"/>
      <c r="O49" s="5"/>
      <c r="P49" s="5"/>
    </row>
    <row r="50" spans="1:16">
      <c r="A50" s="5"/>
      <c r="B50" s="5"/>
      <c r="C50" s="5"/>
      <c r="D50" s="5"/>
      <c r="E50" s="5"/>
      <c r="F50" s="5"/>
      <c r="G50" s="34"/>
      <c r="H50" s="32"/>
      <c r="I50" s="33"/>
      <c r="J50" s="33"/>
      <c r="K50" s="5"/>
      <c r="L50" s="5"/>
      <c r="M50" s="5"/>
      <c r="N50" s="5"/>
      <c r="O50" s="5"/>
      <c r="P50" s="5"/>
    </row>
    <row r="51" spans="1:16">
      <c r="A51" s="5"/>
      <c r="B51" s="5"/>
      <c r="C51" s="5"/>
      <c r="D51" s="5"/>
      <c r="E51" s="5"/>
      <c r="F51" s="5"/>
      <c r="G51" s="34"/>
      <c r="H51" s="51" t="s">
        <v>47</v>
      </c>
      <c r="I51" s="52"/>
      <c r="J51" s="53"/>
      <c r="K51" s="5"/>
      <c r="L51" s="5"/>
      <c r="M51" s="5"/>
      <c r="N51" s="5"/>
      <c r="O51" s="5"/>
      <c r="P51" s="5"/>
    </row>
    <row r="52" spans="1:16" ht="105">
      <c r="A52" s="5"/>
      <c r="B52" s="5"/>
      <c r="C52" s="5"/>
      <c r="D52" s="5"/>
      <c r="E52" s="5"/>
      <c r="F52" s="5"/>
      <c r="G52" s="34"/>
      <c r="H52" s="35" t="s">
        <v>59</v>
      </c>
      <c r="I52" s="36" t="e">
        <f>IF(N16&lt;N23,"Das läuft ganz gut, der ASP ist grösser als im Vorjahr. Achtung! Klumpenrisiko. ","Leider ist der bisherige ASP vs. Vorjahr gesunken. Ggf. werden zu grosse Rabatte gegeben, andere/weniger Produkte angeboten oder die Zielgruppe ist verändert. Steuern Sie dagegen! Wir unterstützen Sie bei der Analyse und der Optimierung.")</f>
        <v>#DIV/0!</v>
      </c>
      <c r="J52" s="36"/>
      <c r="K52" s="5"/>
      <c r="L52" s="5"/>
      <c r="M52" s="5"/>
      <c r="N52" s="5"/>
      <c r="O52" s="5"/>
      <c r="P52" s="5"/>
    </row>
    <row r="53" spans="1:16">
      <c r="A53" s="5"/>
      <c r="B53" s="5"/>
      <c r="C53" s="5"/>
      <c r="D53" s="5"/>
      <c r="E53" s="5"/>
      <c r="F53" s="5"/>
      <c r="G53" s="34"/>
      <c r="H53" s="32"/>
      <c r="I53" s="33"/>
      <c r="J53" s="33"/>
      <c r="K53" s="5"/>
      <c r="L53" s="5"/>
      <c r="M53" s="5"/>
      <c r="N53" s="5"/>
      <c r="O53" s="5"/>
      <c r="P53" s="5"/>
    </row>
    <row r="54" spans="1:16">
      <c r="A54" s="5"/>
      <c r="B54" s="5"/>
      <c r="C54" s="5"/>
      <c r="D54" s="5"/>
      <c r="E54" s="5"/>
      <c r="F54" s="5"/>
      <c r="G54" s="34"/>
      <c r="H54" s="51" t="s">
        <v>70</v>
      </c>
      <c r="I54" s="52"/>
      <c r="J54" s="53"/>
      <c r="K54" s="5"/>
      <c r="L54" s="5"/>
      <c r="M54" s="5"/>
      <c r="N54" s="5"/>
      <c r="O54" s="5"/>
      <c r="P54" s="5"/>
    </row>
    <row r="55" spans="1:16">
      <c r="A55" s="5"/>
      <c r="B55" s="5"/>
      <c r="C55" s="5"/>
      <c r="D55" s="5"/>
      <c r="E55" s="5"/>
      <c r="F55" s="5"/>
      <c r="G55" s="34"/>
      <c r="H55" s="48" t="s">
        <v>60</v>
      </c>
      <c r="I55" s="36" t="e">
        <f>IF(N28&gt;=N27,"Das läuft! Bisher konnten die Umsätze des aktuellen FY schneinbar harmonisch abgeschlossen werden.","Die Umsatzquartale verlaufen nicht linear. Es besteht die Gefahr, dass das Gewicht eines Quartals (meistens das letzte) zu hoch ist. Das birgt Gefahren! Sperchen Sie uns an!")</f>
        <v>#DIV/0!</v>
      </c>
      <c r="J55" s="36"/>
      <c r="K55" s="5"/>
      <c r="L55" s="5"/>
      <c r="M55" s="5"/>
      <c r="N55" s="5"/>
      <c r="O55" s="5"/>
      <c r="P55" s="5"/>
    </row>
    <row r="56" spans="1:16" ht="77.25" customHeight="1">
      <c r="A56" s="5"/>
      <c r="B56" s="5"/>
      <c r="C56" s="5"/>
      <c r="D56" s="5"/>
      <c r="E56" s="5"/>
      <c r="F56" s="5"/>
      <c r="G56" s="34"/>
      <c r="H56" s="48"/>
      <c r="I56" s="36"/>
      <c r="J56" s="36"/>
      <c r="K56" s="5"/>
      <c r="L56" s="5"/>
      <c r="M56" s="5"/>
      <c r="N56" s="5"/>
      <c r="O56" s="5"/>
      <c r="P56" s="5"/>
    </row>
    <row r="57" spans="1:16">
      <c r="A57" s="5"/>
      <c r="B57" s="5"/>
      <c r="C57" s="5"/>
      <c r="D57" s="5"/>
      <c r="E57" s="5"/>
      <c r="F57" s="5"/>
      <c r="G57" s="5"/>
      <c r="H57" s="34"/>
      <c r="I57" s="5"/>
      <c r="J57" s="5"/>
      <c r="K57" s="5"/>
      <c r="L57" s="5"/>
      <c r="M57" s="5"/>
      <c r="N57" s="5"/>
      <c r="O57" s="5"/>
      <c r="P57" s="5"/>
    </row>
    <row r="58" spans="1:16">
      <c r="A58" s="5"/>
      <c r="B58" s="5"/>
      <c r="C58" s="5"/>
      <c r="D58" s="5"/>
      <c r="E58" s="5"/>
      <c r="F58" s="5"/>
      <c r="G58" s="5"/>
      <c r="H58" s="5"/>
      <c r="I58" s="5"/>
      <c r="J58" s="5"/>
      <c r="K58" s="5"/>
      <c r="L58" s="5"/>
      <c r="M58" s="5"/>
      <c r="N58" s="5"/>
      <c r="O58" s="5"/>
      <c r="P58" s="5"/>
    </row>
    <row r="59" spans="1:16">
      <c r="A59" s="5"/>
      <c r="B59" s="5"/>
      <c r="C59" s="5"/>
      <c r="D59" s="5"/>
      <c r="E59" s="5"/>
      <c r="F59" s="5"/>
      <c r="G59" s="5"/>
      <c r="H59" s="5"/>
      <c r="I59" s="5"/>
      <c r="J59" s="5"/>
      <c r="K59" s="5"/>
      <c r="L59" s="5"/>
      <c r="M59" s="5"/>
      <c r="N59" s="5"/>
      <c r="O59" s="5"/>
      <c r="P59" s="5"/>
    </row>
  </sheetData>
  <sheetProtection algorithmName="SHA-512" hashValue="WlDb0MtU2to6IqYxTM7Ntaw40gvwSxwq5SZDZfLHW+D52fOj1uwbU/aXmfDi9PWIVF+37CsaGCeES8RZcNzJfA==" saltValue="Cle/yJiH74NUVEM5hjZ3Jw==" spinCount="100000" sheet="1" objects="1" scenarios="1"/>
  <mergeCells count="41">
    <mergeCell ref="B4:E5"/>
    <mergeCell ref="H4:K5"/>
    <mergeCell ref="H3:K3"/>
    <mergeCell ref="B3:E3"/>
    <mergeCell ref="H51:J51"/>
    <mergeCell ref="H45:H46"/>
    <mergeCell ref="H48:H49"/>
    <mergeCell ref="I45:J46"/>
    <mergeCell ref="I48:J49"/>
    <mergeCell ref="I31:J31"/>
    <mergeCell ref="I19:J19"/>
    <mergeCell ref="I20:J20"/>
    <mergeCell ref="I22:J22"/>
    <mergeCell ref="I23:J23"/>
    <mergeCell ref="I24:J24"/>
    <mergeCell ref="H21:J21"/>
    <mergeCell ref="M6:O7"/>
    <mergeCell ref="H16:J16"/>
    <mergeCell ref="H18:J18"/>
    <mergeCell ref="H17:J17"/>
    <mergeCell ref="H41:H42"/>
    <mergeCell ref="I32:J32"/>
    <mergeCell ref="H35:H38"/>
    <mergeCell ref="I34:J38"/>
    <mergeCell ref="I40:J42"/>
    <mergeCell ref="H25:J25"/>
    <mergeCell ref="H26:J26"/>
    <mergeCell ref="H29:J29"/>
    <mergeCell ref="H30:J30"/>
    <mergeCell ref="H33:J33"/>
    <mergeCell ref="I27:J27"/>
    <mergeCell ref="I28:J28"/>
    <mergeCell ref="I55:J56"/>
    <mergeCell ref="H39:J39"/>
    <mergeCell ref="H43:J43"/>
    <mergeCell ref="H47:J47"/>
    <mergeCell ref="H50:J50"/>
    <mergeCell ref="H53:J53"/>
    <mergeCell ref="H54:J54"/>
    <mergeCell ref="H55:H56"/>
    <mergeCell ref="I52:J52"/>
  </mergeCells>
  <conditionalFormatting sqref="I7">
    <cfRule type="expression" dxfId="43" priority="34">
      <formula>$E$9&lt;4</formula>
    </cfRule>
    <cfRule type="expression" dxfId="42" priority="33">
      <formula>$E$9=4</formula>
    </cfRule>
  </conditionalFormatting>
  <conditionalFormatting sqref="I19:I20">
    <cfRule type="expression" dxfId="41" priority="62">
      <formula>$E$20=0</formula>
    </cfRule>
    <cfRule type="expression" dxfId="40" priority="27">
      <formula>$E$20="Ja"</formula>
    </cfRule>
    <cfRule type="expression" dxfId="39" priority="28">
      <formula>$E$20="nein"</formula>
    </cfRule>
  </conditionalFormatting>
  <conditionalFormatting sqref="I22">
    <cfRule type="expression" dxfId="38" priority="60">
      <formula>$E$22=0</formula>
    </cfRule>
    <cfRule type="expression" dxfId="37" priority="26">
      <formula>$E$22="nein"</formula>
    </cfRule>
    <cfRule type="expression" dxfId="36" priority="25">
      <formula>$E$22="Ja"</formula>
    </cfRule>
  </conditionalFormatting>
  <conditionalFormatting sqref="I23">
    <cfRule type="expression" dxfId="35" priority="57">
      <formula>$E$23=0</formula>
    </cfRule>
    <cfRule type="expression" dxfId="34" priority="23">
      <formula>$E$23="Ja"</formula>
    </cfRule>
    <cfRule type="expression" dxfId="33" priority="24">
      <formula>$E$23="nein"</formula>
    </cfRule>
  </conditionalFormatting>
  <conditionalFormatting sqref="I24">
    <cfRule type="expression" dxfId="32" priority="48">
      <formula>$E$24&lt;4</formula>
    </cfRule>
    <cfRule type="expression" dxfId="31" priority="21">
      <formula>ISBLANK($E$24)</formula>
    </cfRule>
    <cfRule type="expression" dxfId="30" priority="22">
      <formula>$E$24&gt;=4</formula>
    </cfRule>
  </conditionalFormatting>
  <conditionalFormatting sqref="I27">
    <cfRule type="expression" dxfId="29" priority="56">
      <formula>$E$27&lt;2</formula>
    </cfRule>
    <cfRule type="expression" dxfId="28" priority="19">
      <formula>ISBLANK($E$27)</formula>
    </cfRule>
    <cfRule type="expression" dxfId="27" priority="20">
      <formula>$E$27&gt;=2</formula>
    </cfRule>
  </conditionalFormatting>
  <conditionalFormatting sqref="I28">
    <cfRule type="expression" dxfId="26" priority="54">
      <formula>$E$28&lt;12</formula>
    </cfRule>
    <cfRule type="expression" dxfId="25" priority="18">
      <formula>$E$28&gt;=12</formula>
    </cfRule>
    <cfRule type="expression" dxfId="24" priority="17">
      <formula>ISBLANK($E$28)</formula>
    </cfRule>
  </conditionalFormatting>
  <conditionalFormatting sqref="I31">
    <cfRule type="expression" dxfId="23" priority="15">
      <formula>ISBLANK($E$31)</formula>
    </cfRule>
    <cfRule type="expression" dxfId="22" priority="16">
      <formula>$E$31&gt;=7</formula>
    </cfRule>
    <cfRule type="expression" dxfId="21" priority="52">
      <formula>$E$31&lt;7</formula>
    </cfRule>
  </conditionalFormatting>
  <conditionalFormatting sqref="I32">
    <cfRule type="expression" dxfId="20" priority="14">
      <formula>$E$32&gt;=6</formula>
    </cfRule>
    <cfRule type="expression" dxfId="19" priority="13">
      <formula>ISBLANK($E$32)</formula>
    </cfRule>
    <cfRule type="expression" dxfId="18" priority="50">
      <formula>$E$32&lt;6</formula>
    </cfRule>
  </conditionalFormatting>
  <conditionalFormatting sqref="I34">
    <cfRule type="expression" dxfId="17" priority="12">
      <formula>$N$10&gt;=20</formula>
    </cfRule>
    <cfRule type="expression" dxfId="16" priority="46">
      <formula>$N$10&lt;20</formula>
    </cfRule>
    <cfRule type="expression" dxfId="15" priority="11">
      <formula>OR(ISBLANK($E$10),ISBLANK($E$11))</formula>
    </cfRule>
  </conditionalFormatting>
  <conditionalFormatting sqref="I40">
    <cfRule type="expression" dxfId="14" priority="10">
      <formula>$N$12&gt;=15</formula>
    </cfRule>
    <cfRule type="expression" dxfId="13" priority="9">
      <formula>OR(ISBLANK($E$11),ISBLANK($E$9))</formula>
    </cfRule>
    <cfRule type="expression" dxfId="12" priority="44">
      <formula>$N$12&lt;15</formula>
    </cfRule>
  </conditionalFormatting>
  <conditionalFormatting sqref="I45">
    <cfRule type="expression" dxfId="11" priority="8">
      <formula>$N$14&gt;=8</formula>
    </cfRule>
    <cfRule type="expression" dxfId="10" priority="7">
      <formula>OR(ISBLANK($E$15),ISBLANK($E$12))</formula>
    </cfRule>
    <cfRule type="expression" dxfId="9" priority="42">
      <formula>$N$14&lt;8</formula>
    </cfRule>
  </conditionalFormatting>
  <conditionalFormatting sqref="I48">
    <cfRule type="expression" dxfId="8" priority="40">
      <formula>$N$21&lt;0</formula>
    </cfRule>
    <cfRule type="expression" dxfId="7" priority="5">
      <formula>OR(ISBLANK($E$35),ISBLANK($E$10),ISBLANK($E$15),ISBLANK($E$12))</formula>
    </cfRule>
    <cfRule type="expression" dxfId="6" priority="6">
      <formula>$N$21&gt;=0</formula>
    </cfRule>
  </conditionalFormatting>
  <conditionalFormatting sqref="I52">
    <cfRule type="expression" dxfId="5" priority="38">
      <formula>$N$23&lt;$N$16</formula>
    </cfRule>
    <cfRule type="expression" dxfId="4" priority="4">
      <formula>$N$23&gt;$N$16</formula>
    </cfRule>
    <cfRule type="expression" dxfId="3" priority="3">
      <formula>OR(ISBLANK($E$12),ISBLANK($E$9),ISBLANK($E$40),ISBLANK($E$39))</formula>
    </cfRule>
  </conditionalFormatting>
  <conditionalFormatting sqref="I55">
    <cfRule type="expression" dxfId="0" priority="1">
      <formula>OR(ISBLANK($E$40),ISBLANK($E$21),ISBLANK($E$15))</formula>
    </cfRule>
    <cfRule type="expression" dxfId="2" priority="36">
      <formula>$N$28&lt;$N$27</formula>
    </cfRule>
    <cfRule type="expression" dxfId="1" priority="2">
      <formula>$N$28&gt;=$N$27</formula>
    </cfRule>
  </conditionalFormatting>
  <pageMargins left="0.7" right="0.7" top="0.78740157499999996" bottom="0.78740157499999996" header="0.3" footer="0.3"/>
  <pageSetup paperSize="9" scale="43" orientation="portrait" r:id="rId1"/>
  <colBreaks count="2" manualBreakCount="2">
    <brk id="5" max="1048575" man="1"/>
    <brk id="11"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Quick Sales 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Rudolf Schuler</dc:creator>
  <cp:lastModifiedBy>Rudolf Schuler</cp:lastModifiedBy>
  <cp:lastPrinted>2024-10-01T08:41:51Z</cp:lastPrinted>
  <dcterms:created xsi:type="dcterms:W3CDTF">2024-09-19T16:23:54Z</dcterms:created>
  <dcterms:modified xsi:type="dcterms:W3CDTF">2024-10-10T09:53:41Z</dcterms:modified>
</cp:coreProperties>
</file>